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2120" windowHeight="9120" activeTab="0"/>
  </bookViews>
  <sheets>
    <sheet name="0" sheetId="1" r:id="rId1"/>
    <sheet name="Vzor - nekopírovať" sheetId="2" r:id="rId2"/>
    <sheet name="Bez vzorcov a zvýraznení" sheetId="3" r:id="rId3"/>
  </sheets>
  <definedNames>
    <definedName name="_xlnm.Print_Area" localSheetId="0">'0'!$A$1:$M$67</definedName>
    <definedName name="_xlnm.Print_Area" localSheetId="2">'Bez vzorcov a zvýraznení'!$A$1:$L$64</definedName>
    <definedName name="_xlnm.Print_Area" localSheetId="1">'Vzor - nekopírovať'!$A$1:$L$64</definedName>
  </definedNames>
  <calcPr fullCalcOnLoad="1"/>
</workbook>
</file>

<file path=xl/sharedStrings.xml><?xml version="1.0" encoding="utf-8"?>
<sst xmlns="http://schemas.openxmlformats.org/spreadsheetml/2006/main" count="256" uniqueCount="90">
  <si>
    <t>Okres:</t>
  </si>
  <si>
    <t>Poľovný revír:</t>
  </si>
  <si>
    <t>Priemer</t>
  </si>
  <si>
    <t>Konštanta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</si>
  <si>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</si>
  <si>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</si>
  <si>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</si>
  <si>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</si>
  <si>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</si>
  <si>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</si>
  <si>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</si>
  <si>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</si>
  <si>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</si>
  <si>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</si>
  <si>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</si>
  <si>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Miesto a dátum hodnotenia</t>
  </si>
  <si>
    <t>11.</t>
  </si>
  <si>
    <t>12.</t>
  </si>
  <si>
    <t>13.</t>
  </si>
  <si>
    <t>14.</t>
  </si>
  <si>
    <t>15.</t>
  </si>
  <si>
    <t>TABUĽKA</t>
  </si>
  <si>
    <t>Poľovná oblasť:</t>
  </si>
  <si>
    <t>Číslo poľovníckej trofeje</t>
  </si>
  <si>
    <t>VZOR</t>
  </si>
  <si>
    <t>Rimavská Sobota</t>
  </si>
  <si>
    <t>Španie pole</t>
  </si>
  <si>
    <t>Užívateľ poľovného revíru:</t>
  </si>
  <si>
    <t>Lesy SR, š.p., OZ Rimavská Sobota</t>
  </si>
  <si>
    <t>Lovec (meno a priezvisko):</t>
  </si>
  <si>
    <t>Ing. Ján Vzor</t>
  </si>
  <si>
    <t>Adresa lovca:</t>
  </si>
  <si>
    <t>Levice,  Vzorová  87</t>
  </si>
  <si>
    <t>Dátum ulovenia:</t>
  </si>
  <si>
    <t xml:space="preserve">Vek: </t>
  </si>
  <si>
    <t>rokov</t>
  </si>
  <si>
    <t>na hodnotenie jeleních parohov podľa C.I.C.</t>
  </si>
  <si>
    <t>Hmotnosť vyvrhnutého jeleňa bez hlavy:</t>
  </si>
  <si>
    <t>Merané veličiny</t>
  </si>
  <si>
    <t>pravý  cm</t>
  </si>
  <si>
    <t>ľavý  cm</t>
  </si>
  <si>
    <t>pravá  cm</t>
  </si>
  <si>
    <t>ľavá  cm</t>
  </si>
  <si>
    <t>Zrážka za veľkosť lebky v kg</t>
  </si>
  <si>
    <t>Hmotnosť trofeje v kg</t>
  </si>
  <si>
    <t>Čistá hmotnosť</t>
  </si>
  <si>
    <t xml:space="preserve">  Dĺžka kmeňov</t>
  </si>
  <si>
    <t xml:space="preserve">  Dĺžka očníc</t>
  </si>
  <si>
    <t xml:space="preserve">  Dĺžka stredných vetiev</t>
  </si>
  <si>
    <t xml:space="preserve">  Obvod ružíc</t>
  </si>
  <si>
    <t xml:space="preserve">  Dolný obvod kmeňov</t>
  </si>
  <si>
    <t xml:space="preserve">  Horný obvod kmeňov</t>
  </si>
  <si>
    <t xml:space="preserve">  Počet vetiev</t>
  </si>
  <si>
    <t>pravý kmeň</t>
  </si>
  <si>
    <t>ľavý kmeň</t>
  </si>
  <si>
    <t xml:space="preserve">   P r i r á ž k y</t>
  </si>
  <si>
    <t xml:space="preserve">  Hmotnosť trofeje</t>
  </si>
  <si>
    <t xml:space="preserve">  Rozpätie parohov</t>
  </si>
  <si>
    <t xml:space="preserve">  Zafarbenie</t>
  </si>
  <si>
    <t xml:space="preserve">  Perlovanie</t>
  </si>
  <si>
    <t xml:space="preserve">  Hroty vetiev</t>
  </si>
  <si>
    <t xml:space="preserve">  Nadočnice</t>
  </si>
  <si>
    <t xml:space="preserve">  Koruny</t>
  </si>
  <si>
    <t xml:space="preserve">  Kladné body spolu</t>
  </si>
  <si>
    <t xml:space="preserve">  Zrážky za chyby</t>
  </si>
  <si>
    <t>0  -  2  body</t>
  </si>
  <si>
    <t>0  -  3  body</t>
  </si>
  <si>
    <t>0  -  10  bodov</t>
  </si>
  <si>
    <t xml:space="preserve">  Konečná bodová hodnota trofeje</t>
  </si>
  <si>
    <t>Kráčavosť parožia</t>
  </si>
  <si>
    <t>Levice,   23. 3. 2005</t>
  </si>
  <si>
    <t>Podpisy hodnotiteľov</t>
  </si>
  <si>
    <r>
      <t>©</t>
    </r>
    <r>
      <rPr>
        <i/>
        <sz val="6"/>
        <rFont val="Arial CE"/>
        <family val="2"/>
      </rPr>
      <t xml:space="preserve"> Slovenský poľovnícky zväz, ústredie, Štefánikova 10, 811 05  Bratislava</t>
    </r>
  </si>
  <si>
    <t>S X  Hontianska</t>
  </si>
  <si>
    <t xml:space="preserve"> kg</t>
  </si>
  <si>
    <t>Súčet</t>
  </si>
  <si>
    <t>cm</t>
  </si>
  <si>
    <t xml:space="preserve">%  </t>
  </si>
  <si>
    <t>Užívateľ poľovného revíru</t>
  </si>
  <si>
    <t>Adresa lovca</t>
  </si>
  <si>
    <t>Dátum ulovenia</t>
  </si>
  <si>
    <t>Číslo trofeje na prehliadke</t>
  </si>
  <si>
    <t>Chovateľský celok</t>
  </si>
  <si>
    <t>vek</t>
  </si>
  <si>
    <t>Váha vyvrhnutého jeleňa bez hlavy</t>
  </si>
  <si>
    <t>Poľovná oblasť/lokalita</t>
  </si>
  <si>
    <t>Poľovný revír</t>
  </si>
  <si>
    <t>Lovec</t>
  </si>
  <si>
    <t>Trofej hodnotil</t>
  </si>
  <si>
    <t>Okresný úrad</t>
  </si>
</sst>
</file>

<file path=xl/styles.xml><?xml version="1.0" encoding="utf-8"?>
<styleSheet xmlns="http://schemas.openxmlformats.org/spreadsheetml/2006/main">
  <numFmts count="3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%"/>
    <numFmt numFmtId="189" formatCode="0.0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7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26"/>
      <name val="Arial CE"/>
      <family val="2"/>
    </font>
    <font>
      <sz val="6"/>
      <name val="Arial CE"/>
      <family val="0"/>
    </font>
    <font>
      <b/>
      <i/>
      <sz val="12"/>
      <name val="Arial CE"/>
      <family val="0"/>
    </font>
    <font>
      <sz val="8"/>
      <name val="Arial CE"/>
      <family val="0"/>
    </font>
    <font>
      <sz val="16"/>
      <name val="Arial CE"/>
      <family val="0"/>
    </font>
    <font>
      <sz val="18"/>
      <name val="Arial CE"/>
      <family val="2"/>
    </font>
    <font>
      <u val="single"/>
      <sz val="14"/>
      <name val="Arial CE"/>
      <family val="2"/>
    </font>
    <font>
      <b/>
      <i/>
      <sz val="13"/>
      <name val="Arial CE"/>
      <family val="0"/>
    </font>
    <font>
      <sz val="13"/>
      <name val="Arial CE"/>
      <family val="0"/>
    </font>
    <font>
      <u val="single"/>
      <sz val="10"/>
      <name val="Arial CE"/>
      <family val="2"/>
    </font>
    <font>
      <i/>
      <sz val="12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b/>
      <sz val="11"/>
      <color indexed="62"/>
      <name val="Arial CE"/>
      <family val="2"/>
    </font>
    <font>
      <sz val="11"/>
      <color indexed="62"/>
      <name val="Arial CE"/>
      <family val="2"/>
    </font>
    <font>
      <b/>
      <i/>
      <sz val="12"/>
      <color indexed="62"/>
      <name val="Arial CE"/>
      <family val="2"/>
    </font>
    <font>
      <b/>
      <i/>
      <sz val="18"/>
      <color indexed="62"/>
      <name val="Arial CE"/>
      <family val="0"/>
    </font>
    <font>
      <b/>
      <i/>
      <sz val="16"/>
      <color indexed="62"/>
      <name val="Arial CE"/>
      <family val="0"/>
    </font>
    <font>
      <sz val="6"/>
      <name val="Arial"/>
      <family val="0"/>
    </font>
    <font>
      <i/>
      <sz val="6"/>
      <name val="Arial CE"/>
      <family val="2"/>
    </font>
    <font>
      <sz val="11"/>
      <name val="Arial CE"/>
      <family val="2"/>
    </font>
    <font>
      <b/>
      <i/>
      <sz val="10"/>
      <color indexed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ck"/>
      <top style="thick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53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4" borderId="8" applyNumberFormat="0" applyAlignment="0" applyProtection="0"/>
    <xf numFmtId="0" fontId="63" fillId="25" borderId="8" applyNumberFormat="0" applyAlignment="0" applyProtection="0"/>
    <xf numFmtId="0" fontId="64" fillId="25" borderId="9" applyNumberFormat="0" applyAlignment="0" applyProtection="0"/>
    <xf numFmtId="0" fontId="65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15" fillId="0" borderId="0" xfId="0" applyFont="1" applyAlignment="1">
      <alignment/>
    </xf>
    <xf numFmtId="0" fontId="5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9" fillId="33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 horizontal="left"/>
      <protection/>
    </xf>
    <xf numFmtId="0" fontId="12" fillId="0" borderId="12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2" fontId="22" fillId="34" borderId="19" xfId="0" applyNumberFormat="1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2" fontId="24" fillId="34" borderId="13" xfId="0" applyNumberFormat="1" applyFont="1" applyFill="1" applyBorder="1" applyAlignment="1" applyProtection="1">
      <alignment horizontal="center" vertical="center"/>
      <protection hidden="1"/>
    </xf>
    <xf numFmtId="2" fontId="26" fillId="34" borderId="13" xfId="0" applyNumberFormat="1" applyFont="1" applyFill="1" applyBorder="1" applyAlignment="1">
      <alignment horizontal="center" vertical="center"/>
    </xf>
    <xf numFmtId="2" fontId="25" fillId="34" borderId="22" xfId="0" applyNumberFormat="1" applyFont="1" applyFill="1" applyBorder="1" applyAlignment="1">
      <alignment horizontal="center" vertical="center"/>
    </xf>
    <xf numFmtId="189" fontId="1" fillId="0" borderId="23" xfId="0" applyNumberFormat="1" applyFont="1" applyFill="1" applyBorder="1" applyAlignment="1" applyProtection="1">
      <alignment horizontal="center" vertical="center"/>
      <protection locked="0"/>
    </xf>
    <xf numFmtId="189" fontId="1" fillId="0" borderId="24" xfId="0" applyNumberFormat="1" applyFont="1" applyFill="1" applyBorder="1" applyAlignment="1" applyProtection="1">
      <alignment horizontal="center" vertical="center"/>
      <protection locked="0"/>
    </xf>
    <xf numFmtId="189" fontId="1" fillId="0" borderId="25" xfId="0" applyNumberFormat="1" applyFont="1" applyFill="1" applyBorder="1" applyAlignment="1" applyProtection="1">
      <alignment horizontal="center" vertical="center"/>
      <protection locked="0"/>
    </xf>
    <xf numFmtId="189" fontId="1" fillId="0" borderId="26" xfId="0" applyNumberFormat="1" applyFont="1" applyFill="1" applyBorder="1" applyAlignment="1" applyProtection="1">
      <alignment horizontal="center" vertical="center"/>
      <protection locked="0"/>
    </xf>
    <xf numFmtId="189" fontId="1" fillId="0" borderId="27" xfId="0" applyNumberFormat="1" applyFont="1" applyFill="1" applyBorder="1" applyAlignment="1" applyProtection="1">
      <alignment horizontal="center" vertical="center"/>
      <protection locked="0"/>
    </xf>
    <xf numFmtId="1" fontId="1" fillId="0" borderId="26" xfId="0" applyNumberFormat="1" applyFont="1" applyFill="1" applyBorder="1" applyAlignment="1" applyProtection="1">
      <alignment horizontal="center" vertical="center"/>
      <protection locked="0"/>
    </xf>
    <xf numFmtId="1" fontId="1" fillId="0" borderId="27" xfId="0" applyNumberFormat="1" applyFont="1" applyFill="1" applyBorder="1" applyAlignment="1" applyProtection="1">
      <alignment horizontal="center" vertical="center"/>
      <protection locked="0"/>
    </xf>
    <xf numFmtId="2" fontId="1" fillId="0" borderId="26" xfId="0" applyNumberFormat="1" applyFont="1" applyFill="1" applyBorder="1" applyAlignment="1" applyProtection="1">
      <alignment horizontal="center" vertical="center"/>
      <protection locked="0"/>
    </xf>
    <xf numFmtId="189" fontId="1" fillId="0" borderId="28" xfId="0" applyNumberFormat="1" applyFont="1" applyFill="1" applyBorder="1" applyAlignment="1" applyProtection="1">
      <alignment horizontal="center"/>
      <protection locked="0"/>
    </xf>
    <xf numFmtId="2" fontId="11" fillId="0" borderId="13" xfId="0" applyNumberFormat="1" applyFont="1" applyFill="1" applyBorder="1" applyAlignment="1" applyProtection="1">
      <alignment horizontal="center" vertical="center"/>
      <protection locked="0"/>
    </xf>
    <xf numFmtId="2" fontId="11" fillId="0" borderId="29" xfId="0" applyNumberFormat="1" applyFont="1" applyFill="1" applyBorder="1" applyAlignment="1" applyProtection="1">
      <alignment horizontal="center" vertical="center"/>
      <protection locked="0"/>
    </xf>
    <xf numFmtId="2" fontId="11" fillId="0" borderId="30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right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189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189" fontId="1" fillId="0" borderId="24" xfId="0" applyNumberFormat="1" applyFont="1" applyFill="1" applyBorder="1" applyAlignment="1" applyProtection="1">
      <alignment horizontal="center" vertical="center"/>
      <protection/>
    </xf>
    <xf numFmtId="2" fontId="22" fillId="0" borderId="19" xfId="0" applyNumberFormat="1" applyFont="1" applyFill="1" applyBorder="1" applyAlignment="1" applyProtection="1">
      <alignment horizontal="center" vertical="center"/>
      <protection/>
    </xf>
    <xf numFmtId="189" fontId="1" fillId="0" borderId="25" xfId="0" applyNumberFormat="1" applyFont="1" applyFill="1" applyBorder="1" applyAlignment="1" applyProtection="1">
      <alignment horizontal="center" vertical="center"/>
      <protection/>
    </xf>
    <xf numFmtId="189" fontId="1" fillId="0" borderId="26" xfId="0" applyNumberFormat="1" applyFont="1" applyFill="1" applyBorder="1" applyAlignment="1" applyProtection="1">
      <alignment horizontal="center" vertical="center"/>
      <protection/>
    </xf>
    <xf numFmtId="2" fontId="21" fillId="0" borderId="12" xfId="0" applyNumberFormat="1" applyFont="1" applyFill="1" applyBorder="1" applyAlignment="1" applyProtection="1">
      <alignment horizontal="center" vertical="center"/>
      <protection/>
    </xf>
    <xf numFmtId="189" fontId="1" fillId="0" borderId="27" xfId="0" applyNumberFormat="1" applyFont="1" applyFill="1" applyBorder="1" applyAlignment="1" applyProtection="1">
      <alignment horizontal="center" vertical="center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1" fontId="1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2" fontId="1" fillId="0" borderId="26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189" fontId="1" fillId="0" borderId="28" xfId="0" applyNumberFormat="1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2" fontId="24" fillId="0" borderId="13" xfId="0" applyNumberFormat="1" applyFont="1" applyFill="1" applyBorder="1" applyAlignment="1" applyProtection="1">
      <alignment horizontal="center" vertical="center"/>
      <protection/>
    </xf>
    <xf numFmtId="2" fontId="11" fillId="0" borderId="13" xfId="0" applyNumberFormat="1" applyFont="1" applyFill="1" applyBorder="1" applyAlignment="1" applyProtection="1">
      <alignment horizontal="center" vertical="center"/>
      <protection/>
    </xf>
    <xf numFmtId="2" fontId="11" fillId="0" borderId="29" xfId="0" applyNumberFormat="1" applyFont="1" applyFill="1" applyBorder="1" applyAlignment="1" applyProtection="1">
      <alignment horizontal="center" vertical="center"/>
      <protection/>
    </xf>
    <xf numFmtId="2" fontId="26" fillId="0" borderId="13" xfId="0" applyNumberFormat="1" applyFont="1" applyFill="1" applyBorder="1" applyAlignment="1" applyProtection="1">
      <alignment horizontal="center" vertical="center"/>
      <protection/>
    </xf>
    <xf numFmtId="2" fontId="11" fillId="0" borderId="30" xfId="0" applyNumberFormat="1" applyFont="1" applyFill="1" applyBorder="1" applyAlignment="1" applyProtection="1">
      <alignment horizontal="center"/>
      <protection/>
    </xf>
    <xf numFmtId="2" fontId="25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4" fontId="5" fillId="0" borderId="0" xfId="0" applyNumberFormat="1" applyFont="1" applyAlignment="1" applyProtection="1">
      <alignment/>
      <protection/>
    </xf>
    <xf numFmtId="2" fontId="21" fillId="34" borderId="12" xfId="0" applyNumberFormat="1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 wrapText="1"/>
    </xf>
    <xf numFmtId="188" fontId="22" fillId="34" borderId="29" xfId="45" applyNumberFormat="1" applyFont="1" applyFill="1" applyBorder="1" applyAlignment="1">
      <alignment horizontal="center"/>
    </xf>
    <xf numFmtId="0" fontId="24" fillId="0" borderId="19" xfId="0" applyFont="1" applyFill="1" applyBorder="1" applyAlignment="1" applyProtection="1">
      <alignment horizontal="center" vertical="center"/>
      <protection/>
    </xf>
    <xf numFmtId="0" fontId="24" fillId="34" borderId="19" xfId="0" applyFont="1" applyFill="1" applyBorder="1" applyAlignment="1">
      <alignment horizontal="center" vertical="center"/>
    </xf>
    <xf numFmtId="9" fontId="1" fillId="0" borderId="29" xfId="45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9" fillId="33" borderId="1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1" fillId="34" borderId="17" xfId="0" applyFont="1" applyFill="1" applyBorder="1" applyAlignment="1" applyProtection="1">
      <alignment horizontal="center" vertical="center"/>
      <protection/>
    </xf>
    <xf numFmtId="0" fontId="1" fillId="34" borderId="18" xfId="0" applyFont="1" applyFill="1" applyBorder="1" applyAlignment="1" applyProtection="1">
      <alignment horizontal="center" vertical="center"/>
      <protection/>
    </xf>
    <xf numFmtId="2" fontId="22" fillId="34" borderId="19" xfId="0" applyNumberFormat="1" applyFont="1" applyFill="1" applyBorder="1" applyAlignment="1" applyProtection="1">
      <alignment horizontal="center" vertical="center"/>
      <protection/>
    </xf>
    <xf numFmtId="2" fontId="21" fillId="34" borderId="12" xfId="0" applyNumberFormat="1" applyFont="1" applyFill="1" applyBorder="1" applyAlignment="1" applyProtection="1">
      <alignment horizontal="center" vertical="center"/>
      <protection/>
    </xf>
    <xf numFmtId="0" fontId="21" fillId="34" borderId="20" xfId="0" applyFont="1" applyFill="1" applyBorder="1" applyAlignment="1" applyProtection="1">
      <alignment horizontal="center" vertical="center" wrapText="1"/>
      <protection/>
    </xf>
    <xf numFmtId="0" fontId="21" fillId="34" borderId="12" xfId="0" applyFont="1" applyFill="1" applyBorder="1" applyAlignment="1" applyProtection="1">
      <alignment horizontal="center" vertical="center" wrapText="1"/>
      <protection/>
    </xf>
    <xf numFmtId="0" fontId="21" fillId="34" borderId="21" xfId="0" applyFont="1" applyFill="1" applyBorder="1" applyAlignment="1" applyProtection="1">
      <alignment horizontal="center" vertical="center" wrapText="1"/>
      <protection/>
    </xf>
    <xf numFmtId="0" fontId="24" fillId="34" borderId="19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/>
      <protection/>
    </xf>
    <xf numFmtId="188" fontId="22" fillId="34" borderId="29" xfId="45" applyNumberFormat="1" applyFont="1" applyFill="1" applyBorder="1" applyAlignment="1" applyProtection="1">
      <alignment horizontal="center"/>
      <protection/>
    </xf>
    <xf numFmtId="2" fontId="26" fillId="34" borderId="13" xfId="0" applyNumberFormat="1" applyFont="1" applyFill="1" applyBorder="1" applyAlignment="1" applyProtection="1">
      <alignment horizontal="center" vertical="center"/>
      <protection/>
    </xf>
    <xf numFmtId="2" fontId="25" fillId="34" borderId="22" xfId="0" applyNumberFormat="1" applyFont="1" applyFill="1" applyBorder="1" applyAlignment="1" applyProtection="1">
      <alignment horizontal="center" vertical="center"/>
      <protection/>
    </xf>
    <xf numFmtId="0" fontId="30" fillId="0" borderId="31" xfId="0" applyFont="1" applyBorder="1" applyAlignment="1" applyProtection="1">
      <alignment vertical="center"/>
      <protection hidden="1"/>
    </xf>
    <xf numFmtId="0" fontId="16" fillId="33" borderId="10" xfId="0" applyFont="1" applyFill="1" applyBorder="1" applyAlignment="1" applyProtection="1">
      <alignment/>
      <protection locked="0"/>
    </xf>
    <xf numFmtId="0" fontId="19" fillId="33" borderId="11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4" fontId="16" fillId="33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14" fontId="19" fillId="33" borderId="10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/>
      <protection hidden="1"/>
    </xf>
    <xf numFmtId="0" fontId="0" fillId="0" borderId="32" xfId="0" applyBorder="1" applyAlignment="1">
      <alignment/>
    </xf>
    <xf numFmtId="0" fontId="2" fillId="0" borderId="32" xfId="0" applyFont="1" applyBorder="1" applyAlignment="1">
      <alignment horizontal="left"/>
    </xf>
    <xf numFmtId="2" fontId="1" fillId="0" borderId="32" xfId="0" applyNumberFormat="1" applyFont="1" applyBorder="1" applyAlignment="1">
      <alignment/>
    </xf>
    <xf numFmtId="0" fontId="22" fillId="34" borderId="33" xfId="0" applyFont="1" applyFill="1" applyBorder="1" applyAlignment="1">
      <alignment horizontal="center"/>
    </xf>
    <xf numFmtId="0" fontId="22" fillId="34" borderId="29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24" fillId="34" borderId="12" xfId="0" applyNumberFormat="1" applyFont="1" applyFill="1" applyBorder="1" applyAlignment="1">
      <alignment horizontal="center" vertical="center"/>
    </xf>
    <xf numFmtId="2" fontId="24" fillId="34" borderId="19" xfId="0" applyNumberFormat="1" applyFont="1" applyFill="1" applyBorder="1" applyAlignment="1">
      <alignment horizontal="center" vertical="center"/>
    </xf>
    <xf numFmtId="2" fontId="23" fillId="34" borderId="12" xfId="0" applyNumberFormat="1" applyFont="1" applyFill="1" applyBorder="1" applyAlignment="1">
      <alignment horizontal="center" vertical="center"/>
    </xf>
    <xf numFmtId="2" fontId="23" fillId="34" borderId="19" xfId="0" applyNumberFormat="1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left"/>
    </xf>
    <xf numFmtId="0" fontId="2" fillId="34" borderId="28" xfId="0" applyFont="1" applyFill="1" applyBorder="1" applyAlignment="1">
      <alignment horizontal="left"/>
    </xf>
    <xf numFmtId="0" fontId="2" fillId="34" borderId="29" xfId="0" applyFont="1" applyFill="1" applyBorder="1" applyAlignment="1">
      <alignment horizontal="left"/>
    </xf>
    <xf numFmtId="0" fontId="6" fillId="34" borderId="34" xfId="0" applyFont="1" applyFill="1" applyBorder="1" applyAlignment="1">
      <alignment vertical="center"/>
    </xf>
    <xf numFmtId="0" fontId="6" fillId="34" borderId="35" xfId="0" applyFont="1" applyFill="1" applyBorder="1" applyAlignment="1">
      <alignment vertical="center"/>
    </xf>
    <xf numFmtId="0" fontId="2" fillId="34" borderId="36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21" fillId="0" borderId="38" xfId="0" applyFont="1" applyFill="1" applyBorder="1" applyAlignment="1" applyProtection="1">
      <alignment horizontal="center"/>
      <protection locked="0"/>
    </xf>
    <xf numFmtId="0" fontId="21" fillId="0" borderId="26" xfId="0" applyFont="1" applyFill="1" applyBorder="1" applyAlignment="1" applyProtection="1">
      <alignment horizontal="center"/>
      <protection locked="0"/>
    </xf>
    <xf numFmtId="0" fontId="21" fillId="0" borderId="30" xfId="0" applyFont="1" applyFill="1" applyBorder="1" applyAlignment="1" applyProtection="1">
      <alignment horizontal="center"/>
      <protection locked="0"/>
    </xf>
    <xf numFmtId="0" fontId="2" fillId="34" borderId="33" xfId="0" applyFont="1" applyFill="1" applyBorder="1" applyAlignment="1">
      <alignment vertical="center"/>
    </xf>
    <xf numFmtId="0" fontId="2" fillId="34" borderId="28" xfId="0" applyFont="1" applyFill="1" applyBorder="1" applyAlignment="1">
      <alignment vertical="center"/>
    </xf>
    <xf numFmtId="0" fontId="2" fillId="34" borderId="29" xfId="0" applyFont="1" applyFill="1" applyBorder="1" applyAlignment="1">
      <alignment vertical="center"/>
    </xf>
    <xf numFmtId="2" fontId="22" fillId="34" borderId="12" xfId="0" applyNumberFormat="1" applyFont="1" applyFill="1" applyBorder="1" applyAlignment="1">
      <alignment horizontal="center" vertical="center"/>
    </xf>
    <xf numFmtId="2" fontId="22" fillId="34" borderId="19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2" fillId="34" borderId="38" xfId="0" applyFont="1" applyFill="1" applyBorder="1" applyAlignment="1">
      <alignment horizontal="center"/>
    </xf>
    <xf numFmtId="0" fontId="22" fillId="34" borderId="30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left" vertical="center"/>
    </xf>
    <xf numFmtId="0" fontId="4" fillId="34" borderId="28" xfId="0" applyFont="1" applyFill="1" applyBorder="1" applyAlignment="1">
      <alignment horizontal="left" vertical="center"/>
    </xf>
    <xf numFmtId="0" fontId="4" fillId="34" borderId="29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2" fillId="34" borderId="38" xfId="0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0" fontId="2" fillId="34" borderId="30" xfId="0" applyFont="1" applyFill="1" applyBorder="1" applyAlignment="1">
      <alignment vertical="center"/>
    </xf>
    <xf numFmtId="0" fontId="2" fillId="34" borderId="39" xfId="0" applyFont="1" applyFill="1" applyBorder="1" applyAlignment="1">
      <alignment vertical="center"/>
    </xf>
    <xf numFmtId="0" fontId="2" fillId="34" borderId="40" xfId="0" applyFont="1" applyFill="1" applyBorder="1" applyAlignment="1">
      <alignment vertical="center"/>
    </xf>
    <xf numFmtId="0" fontId="2" fillId="34" borderId="41" xfId="0" applyFont="1" applyFill="1" applyBorder="1" applyAlignment="1">
      <alignment vertical="center"/>
    </xf>
    <xf numFmtId="0" fontId="11" fillId="33" borderId="10" xfId="0" applyFont="1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4" fillId="3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0" fontId="2" fillId="34" borderId="33" xfId="0" applyFont="1" applyFill="1" applyBorder="1" applyAlignment="1" applyProtection="1">
      <alignment horizontal="left"/>
      <protection/>
    </xf>
    <xf numFmtId="0" fontId="2" fillId="34" borderId="28" xfId="0" applyFont="1" applyFill="1" applyBorder="1" applyAlignment="1" applyProtection="1">
      <alignment horizontal="left"/>
      <protection/>
    </xf>
    <xf numFmtId="0" fontId="2" fillId="34" borderId="29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2" fillId="34" borderId="38" xfId="0" applyFont="1" applyFill="1" applyBorder="1" applyAlignment="1" applyProtection="1">
      <alignment vertical="center"/>
      <protection/>
    </xf>
    <xf numFmtId="0" fontId="2" fillId="34" borderId="26" xfId="0" applyFont="1" applyFill="1" applyBorder="1" applyAlignment="1" applyProtection="1">
      <alignment vertical="center"/>
      <protection/>
    </xf>
    <xf numFmtId="0" fontId="2" fillId="34" borderId="30" xfId="0" applyFont="1" applyFill="1" applyBorder="1" applyAlignment="1" applyProtection="1">
      <alignment vertical="center"/>
      <protection/>
    </xf>
    <xf numFmtId="0" fontId="2" fillId="34" borderId="39" xfId="0" applyFont="1" applyFill="1" applyBorder="1" applyAlignment="1" applyProtection="1">
      <alignment vertical="center"/>
      <protection/>
    </xf>
    <xf numFmtId="0" fontId="2" fillId="34" borderId="40" xfId="0" applyFont="1" applyFill="1" applyBorder="1" applyAlignment="1" applyProtection="1">
      <alignment vertical="center"/>
      <protection/>
    </xf>
    <xf numFmtId="0" fontId="2" fillId="34" borderId="41" xfId="0" applyFont="1" applyFill="1" applyBorder="1" applyAlignment="1" applyProtection="1">
      <alignment vertical="center"/>
      <protection/>
    </xf>
    <xf numFmtId="0" fontId="21" fillId="0" borderId="38" xfId="0" applyFont="1" applyFill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0" fontId="21" fillId="0" borderId="30" xfId="0" applyFont="1" applyFill="1" applyBorder="1" applyAlignment="1" applyProtection="1">
      <alignment horizontal="center"/>
      <protection/>
    </xf>
    <xf numFmtId="0" fontId="6" fillId="33" borderId="42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35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6" fillId="33" borderId="10" xfId="0" applyFont="1" applyFill="1" applyBorder="1" applyAlignment="1" applyProtection="1">
      <alignment/>
      <protection/>
    </xf>
    <xf numFmtId="0" fontId="17" fillId="33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33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4" fontId="16" fillId="33" borderId="10" xfId="0" applyNumberFormat="1" applyFont="1" applyFill="1" applyBorder="1" applyAlignment="1" applyProtection="1">
      <alignment horizontal="left"/>
      <protection/>
    </xf>
    <xf numFmtId="0" fontId="16" fillId="33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left"/>
      <protection/>
    </xf>
    <xf numFmtId="2" fontId="22" fillId="34" borderId="12" xfId="0" applyNumberFormat="1" applyFont="1" applyFill="1" applyBorder="1" applyAlignment="1" applyProtection="1">
      <alignment horizontal="center" vertical="center"/>
      <protection/>
    </xf>
    <xf numFmtId="2" fontId="22" fillId="34" borderId="19" xfId="0" applyNumberFormat="1" applyFont="1" applyFill="1" applyBorder="1" applyAlignment="1" applyProtection="1">
      <alignment horizontal="center" vertical="center"/>
      <protection/>
    </xf>
    <xf numFmtId="2" fontId="23" fillId="34" borderId="12" xfId="0" applyNumberFormat="1" applyFont="1" applyFill="1" applyBorder="1" applyAlignment="1" applyProtection="1">
      <alignment horizontal="center" vertical="center"/>
      <protection/>
    </xf>
    <xf numFmtId="2" fontId="23" fillId="34" borderId="19" xfId="0" applyNumberFormat="1" applyFont="1" applyFill="1" applyBorder="1" applyAlignment="1" applyProtection="1">
      <alignment horizontal="center" vertical="center"/>
      <protection/>
    </xf>
    <xf numFmtId="2" fontId="24" fillId="34" borderId="12" xfId="0" applyNumberFormat="1" applyFont="1" applyFill="1" applyBorder="1" applyAlignment="1" applyProtection="1">
      <alignment horizontal="center" vertical="center"/>
      <protection/>
    </xf>
    <xf numFmtId="2" fontId="24" fillId="34" borderId="19" xfId="0" applyNumberFormat="1" applyFont="1" applyFill="1" applyBorder="1" applyAlignment="1" applyProtection="1">
      <alignment horizontal="center" vertical="center"/>
      <protection/>
    </xf>
    <xf numFmtId="0" fontId="2" fillId="34" borderId="33" xfId="0" applyFont="1" applyFill="1" applyBorder="1" applyAlignment="1" applyProtection="1">
      <alignment vertical="center"/>
      <protection/>
    </xf>
    <xf numFmtId="0" fontId="2" fillId="34" borderId="28" xfId="0" applyFont="1" applyFill="1" applyBorder="1" applyAlignment="1" applyProtection="1">
      <alignment vertical="center"/>
      <protection/>
    </xf>
    <xf numFmtId="0" fontId="2" fillId="34" borderId="29" xfId="0" applyFont="1" applyFill="1" applyBorder="1" applyAlignment="1" applyProtection="1">
      <alignment vertical="center"/>
      <protection/>
    </xf>
    <xf numFmtId="0" fontId="2" fillId="34" borderId="36" xfId="0" applyFont="1" applyFill="1" applyBorder="1" applyAlignment="1" applyProtection="1">
      <alignment/>
      <protection/>
    </xf>
    <xf numFmtId="0" fontId="2" fillId="34" borderId="37" xfId="0" applyFont="1" applyFill="1" applyBorder="1" applyAlignment="1" applyProtection="1">
      <alignment/>
      <protection/>
    </xf>
    <xf numFmtId="0" fontId="22" fillId="34" borderId="33" xfId="0" applyFont="1" applyFill="1" applyBorder="1" applyAlignment="1" applyProtection="1">
      <alignment horizontal="center"/>
      <protection/>
    </xf>
    <xf numFmtId="0" fontId="22" fillId="34" borderId="29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6" fillId="34" borderId="34" xfId="0" applyFont="1" applyFill="1" applyBorder="1" applyAlignment="1" applyProtection="1">
      <alignment vertical="center"/>
      <protection/>
    </xf>
    <xf numFmtId="0" fontId="6" fillId="34" borderId="35" xfId="0" applyFont="1" applyFill="1" applyBorder="1" applyAlignment="1" applyProtection="1">
      <alignment vertical="center"/>
      <protection/>
    </xf>
    <xf numFmtId="0" fontId="22" fillId="34" borderId="38" xfId="0" applyFont="1" applyFill="1" applyBorder="1" applyAlignment="1" applyProtection="1">
      <alignment horizontal="center"/>
      <protection/>
    </xf>
    <xf numFmtId="0" fontId="22" fillId="34" borderId="30" xfId="0" applyFont="1" applyFill="1" applyBorder="1" applyAlignment="1" applyProtection="1">
      <alignment horizont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4" fillId="34" borderId="28" xfId="0" applyFont="1" applyFill="1" applyBorder="1" applyAlignment="1" applyProtection="1">
      <alignment horizontal="left" vertical="center"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2" fontId="24" fillId="0" borderId="12" xfId="0" applyNumberFormat="1" applyFont="1" applyFill="1" applyBorder="1" applyAlignment="1" applyProtection="1">
      <alignment horizontal="center" vertical="center"/>
      <protection/>
    </xf>
    <xf numFmtId="2" fontId="24" fillId="0" borderId="19" xfId="0" applyNumberFormat="1" applyFont="1" applyFill="1" applyBorder="1" applyAlignment="1" applyProtection="1">
      <alignment horizontal="center" vertical="center"/>
      <protection/>
    </xf>
    <xf numFmtId="2" fontId="29" fillId="0" borderId="12" xfId="0" applyNumberFormat="1" applyFont="1" applyFill="1" applyBorder="1" applyAlignment="1" applyProtection="1">
      <alignment horizontal="center" vertical="center"/>
      <protection/>
    </xf>
    <xf numFmtId="2" fontId="29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left"/>
      <protection/>
    </xf>
    <xf numFmtId="0" fontId="2" fillId="0" borderId="28" xfId="0" applyFont="1" applyFill="1" applyBorder="1" applyAlignment="1" applyProtection="1">
      <alignment horizontal="left"/>
      <protection/>
    </xf>
    <xf numFmtId="0" fontId="2" fillId="0" borderId="29" xfId="0" applyFont="1" applyFill="1" applyBorder="1" applyAlignment="1" applyProtection="1">
      <alignment horizontal="left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1" fillId="0" borderId="33" xfId="0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2" fontId="22" fillId="0" borderId="12" xfId="0" applyNumberFormat="1" applyFont="1" applyFill="1" applyBorder="1" applyAlignment="1" applyProtection="1">
      <alignment horizontal="center" vertical="center"/>
      <protection/>
    </xf>
    <xf numFmtId="2" fontId="2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left" vertical="center"/>
      <protection/>
    </xf>
    <xf numFmtId="0" fontId="4" fillId="0" borderId="28" xfId="0" applyFont="1" applyFill="1" applyBorder="1" applyAlignment="1" applyProtection="1">
      <alignment horizontal="left" vertical="center"/>
      <protection/>
    </xf>
    <xf numFmtId="0" fontId="4" fillId="0" borderId="29" xfId="0" applyFont="1" applyFill="1" applyBorder="1" applyAlignment="1" applyProtection="1">
      <alignment horizontal="left" vertical="center"/>
      <protection/>
    </xf>
    <xf numFmtId="0" fontId="2" fillId="0" borderId="38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vertical="center"/>
      <protection/>
    </xf>
    <xf numFmtId="0" fontId="2" fillId="0" borderId="39" xfId="0" applyFont="1" applyFill="1" applyBorder="1" applyAlignment="1" applyProtection="1">
      <alignment vertical="center"/>
      <protection/>
    </xf>
    <xf numFmtId="0" fontId="2" fillId="0" borderId="40" xfId="0" applyFont="1" applyFill="1" applyBorder="1" applyAlignment="1" applyProtection="1">
      <alignment vertical="center"/>
      <protection/>
    </xf>
    <xf numFmtId="0" fontId="2" fillId="0" borderId="41" xfId="0" applyFont="1" applyFill="1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/>
      <protection/>
    </xf>
    <xf numFmtId="0" fontId="2" fillId="0" borderId="37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4" fontId="16" fillId="0" borderId="10" xfId="0" applyNumberFormat="1" applyFont="1" applyFill="1" applyBorder="1" applyAlignment="1" applyProtection="1">
      <alignment horizontal="left"/>
      <protection/>
    </xf>
    <xf numFmtId="0" fontId="16" fillId="0" borderId="10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/>
      <protection/>
    </xf>
    <xf numFmtId="0" fontId="11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9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tabSelected="1" zoomScale="75" zoomScaleNormal="75" zoomScalePageLayoutView="0" workbookViewId="0" topLeftCell="A1">
      <selection activeCell="A56" sqref="A56:C56"/>
    </sheetView>
  </sheetViews>
  <sheetFormatPr defaultColWidth="9.00390625" defaultRowHeight="12.75"/>
  <cols>
    <col min="2" max="2" width="19.75390625" style="0" customWidth="1"/>
    <col min="3" max="3" width="11.125" style="0" customWidth="1"/>
    <col min="4" max="4" width="1.875" style="0" customWidth="1"/>
    <col min="5" max="5" width="8.625" style="0" customWidth="1"/>
    <col min="7" max="7" width="17.75390625" style="0" customWidth="1"/>
    <col min="8" max="8" width="10.75390625" style="0" customWidth="1"/>
    <col min="9" max="9" width="9.875" style="0" customWidth="1"/>
    <col min="10" max="10" width="10.00390625" style="0" customWidth="1"/>
    <col min="11" max="11" width="13.875" style="0" customWidth="1"/>
    <col min="12" max="12" width="1.75390625" style="0" customWidth="1"/>
    <col min="13" max="13" width="13.25390625" style="0" customWidth="1"/>
    <col min="14" max="14" width="5.875" style="0" customWidth="1"/>
    <col min="17" max="17" width="9.125" style="0" customWidth="1"/>
  </cols>
  <sheetData>
    <row r="1" spans="1:13" ht="24.75" customHeight="1">
      <c r="A1" s="232" t="s">
        <v>21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M1" s="189"/>
    </row>
    <row r="2" spans="1:13" ht="21.75" customHeight="1">
      <c r="A2" s="233" t="s">
        <v>36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M2" s="189"/>
    </row>
    <row r="3" spans="1:13" ht="15" customHeight="1">
      <c r="A3" s="17"/>
      <c r="B3" s="17"/>
      <c r="C3" s="17"/>
      <c r="D3" s="17"/>
      <c r="E3" s="17"/>
      <c r="F3" s="17"/>
      <c r="G3" s="17"/>
      <c r="H3" s="17"/>
      <c r="I3" s="18"/>
      <c r="J3" s="18"/>
      <c r="K3" s="18"/>
      <c r="M3" s="189"/>
    </row>
    <row r="4" spans="7:13" ht="15" customHeight="1" thickBot="1">
      <c r="G4" s="19"/>
      <c r="I4" s="5"/>
      <c r="J4" s="5"/>
      <c r="K4" s="5"/>
      <c r="M4" s="189"/>
    </row>
    <row r="5" spans="1:13" ht="27" customHeight="1">
      <c r="A5" s="223" t="s">
        <v>85</v>
      </c>
      <c r="B5" s="223"/>
      <c r="C5" s="230"/>
      <c r="D5" s="231"/>
      <c r="E5" s="231"/>
      <c r="F5" s="231"/>
      <c r="G5" s="231"/>
      <c r="H5" s="21"/>
      <c r="I5" s="22"/>
      <c r="J5" s="22"/>
      <c r="K5" s="43" t="s">
        <v>81</v>
      </c>
      <c r="M5" s="189"/>
    </row>
    <row r="6" spans="1:13" ht="20.25" customHeight="1">
      <c r="A6" s="13"/>
      <c r="B6" s="13"/>
      <c r="C6" s="13"/>
      <c r="D6" s="13"/>
      <c r="E6" s="13"/>
      <c r="F6" s="13"/>
      <c r="G6" s="23"/>
      <c r="H6" s="13"/>
      <c r="I6" s="5"/>
      <c r="J6" s="5"/>
      <c r="K6" s="234"/>
      <c r="L6" s="1"/>
      <c r="M6" s="190"/>
    </row>
    <row r="7" spans="1:13" ht="21.75" customHeight="1" thickBot="1">
      <c r="A7" s="20" t="s">
        <v>82</v>
      </c>
      <c r="B7" s="24"/>
      <c r="C7" s="230"/>
      <c r="D7" s="231"/>
      <c r="E7" s="231"/>
      <c r="F7" s="231"/>
      <c r="G7" s="231"/>
      <c r="H7" s="21"/>
      <c r="I7" s="25"/>
      <c r="J7" s="25"/>
      <c r="K7" s="235"/>
      <c r="L7" s="1"/>
      <c r="M7" s="190"/>
    </row>
    <row r="8" spans="1:13" ht="15" customHeight="1">
      <c r="A8" s="13"/>
      <c r="B8" s="13"/>
      <c r="C8" s="13"/>
      <c r="D8" s="13"/>
      <c r="E8" s="13"/>
      <c r="F8" s="13"/>
      <c r="G8" s="13"/>
      <c r="H8" s="13"/>
      <c r="I8" s="5"/>
      <c r="J8" s="5"/>
      <c r="K8" s="5"/>
      <c r="L8" s="1"/>
      <c r="M8" s="190"/>
    </row>
    <row r="9" spans="1:14" ht="17.25" customHeight="1">
      <c r="A9" s="223" t="s">
        <v>89</v>
      </c>
      <c r="B9" s="223"/>
      <c r="C9" s="230"/>
      <c r="D9" s="230"/>
      <c r="E9" s="230"/>
      <c r="F9" s="230"/>
      <c r="G9" s="231"/>
      <c r="H9" s="21"/>
      <c r="I9" s="26"/>
      <c r="J9" s="26"/>
      <c r="K9" s="27"/>
      <c r="L9" s="1"/>
      <c r="M9" s="190"/>
      <c r="N9" s="2"/>
    </row>
    <row r="10" spans="1:13" ht="15" customHeight="1">
      <c r="A10" s="13"/>
      <c r="B10" s="13"/>
      <c r="C10" s="13"/>
      <c r="D10" s="13"/>
      <c r="E10" s="13"/>
      <c r="F10" s="13"/>
      <c r="G10" s="13"/>
      <c r="H10" s="13"/>
      <c r="I10" s="5"/>
      <c r="J10" s="5"/>
      <c r="K10" s="7"/>
      <c r="M10" s="189"/>
    </row>
    <row r="11" spans="1:13" ht="17.25" customHeight="1">
      <c r="A11" s="20" t="s">
        <v>86</v>
      </c>
      <c r="B11" s="20"/>
      <c r="C11" s="230"/>
      <c r="D11" s="231"/>
      <c r="E11" s="231"/>
      <c r="F11" s="231"/>
      <c r="G11" s="231"/>
      <c r="H11" s="21"/>
      <c r="I11" s="28"/>
      <c r="J11" s="29"/>
      <c r="K11" s="28"/>
      <c r="M11" s="189"/>
    </row>
    <row r="12" spans="1:13" ht="15" customHeight="1">
      <c r="A12" s="13"/>
      <c r="B12" s="13"/>
      <c r="C12" s="13"/>
      <c r="D12" s="13"/>
      <c r="E12" s="30"/>
      <c r="F12" s="30"/>
      <c r="G12" s="30"/>
      <c r="H12" s="13"/>
      <c r="I12" s="8"/>
      <c r="J12" s="9"/>
      <c r="K12" s="5"/>
      <c r="M12" s="189"/>
    </row>
    <row r="13" spans="1:14" ht="20.25" customHeight="1">
      <c r="A13" s="223" t="s">
        <v>78</v>
      </c>
      <c r="B13" s="223"/>
      <c r="C13" s="230"/>
      <c r="D13" s="230"/>
      <c r="E13" s="230"/>
      <c r="F13" s="230"/>
      <c r="G13" s="231"/>
      <c r="H13" s="231"/>
      <c r="I13" s="31" t="s">
        <v>80</v>
      </c>
      <c r="J13" s="32"/>
      <c r="K13" s="187"/>
      <c r="M13" s="189"/>
      <c r="N13" s="1"/>
    </row>
    <row r="14" spans="1:13" ht="15" customHeight="1">
      <c r="A14" s="33"/>
      <c r="B14" s="33"/>
      <c r="C14" s="33"/>
      <c r="D14" s="33"/>
      <c r="E14" s="33"/>
      <c r="F14" s="34"/>
      <c r="G14" s="34"/>
      <c r="H14" s="33"/>
      <c r="I14" s="8"/>
      <c r="J14" s="9"/>
      <c r="K14" s="5"/>
      <c r="M14" s="189"/>
    </row>
    <row r="15" spans="1:13" ht="15.75" customHeight="1">
      <c r="A15" s="223" t="s">
        <v>87</v>
      </c>
      <c r="B15" s="196"/>
      <c r="C15" s="183"/>
      <c r="D15" s="183"/>
      <c r="E15" s="183"/>
      <c r="F15" s="183"/>
      <c r="G15" s="184"/>
      <c r="H15" s="184"/>
      <c r="I15" s="39"/>
      <c r="J15" s="39"/>
      <c r="K15" s="39"/>
      <c r="M15" s="189"/>
    </row>
    <row r="16" spans="1:13" ht="15" customHeight="1">
      <c r="A16" s="13"/>
      <c r="B16" s="37"/>
      <c r="C16" s="37"/>
      <c r="D16" s="37"/>
      <c r="E16" s="37"/>
      <c r="F16" s="37"/>
      <c r="G16" s="4"/>
      <c r="H16" s="13"/>
      <c r="I16" s="8"/>
      <c r="J16" s="5"/>
      <c r="K16" s="5"/>
      <c r="M16" s="189"/>
    </row>
    <row r="17" spans="1:13" ht="17.25" customHeight="1">
      <c r="A17" s="223" t="s">
        <v>79</v>
      </c>
      <c r="B17" s="223"/>
      <c r="C17" s="185"/>
      <c r="D17" s="182"/>
      <c r="E17" s="182"/>
      <c r="F17" s="186"/>
      <c r="G17" s="186"/>
      <c r="H17" s="186"/>
      <c r="I17" s="39"/>
      <c r="J17" s="39"/>
      <c r="K17" s="39"/>
      <c r="M17" s="189"/>
    </row>
    <row r="18" spans="1:13" ht="15" customHeight="1">
      <c r="A18" s="13"/>
      <c r="B18" s="13"/>
      <c r="C18" s="13"/>
      <c r="D18" s="13"/>
      <c r="E18" s="13"/>
      <c r="F18" s="13"/>
      <c r="G18" s="13"/>
      <c r="H18" s="13"/>
      <c r="I18" s="8"/>
      <c r="J18" s="6"/>
      <c r="K18" s="38"/>
      <c r="M18" s="189"/>
    </row>
    <row r="19" spans="1:13" ht="17.25" customHeight="1" thickBot="1">
      <c r="A19" s="237" t="s">
        <v>84</v>
      </c>
      <c r="B19" s="237"/>
      <c r="C19" s="237"/>
      <c r="D19" s="237"/>
      <c r="E19" s="39"/>
      <c r="F19" s="20" t="s">
        <v>74</v>
      </c>
      <c r="G19" s="40"/>
      <c r="H19" s="13"/>
      <c r="I19" s="41"/>
      <c r="J19" s="39"/>
      <c r="K19" s="42" t="s">
        <v>83</v>
      </c>
      <c r="M19" s="189"/>
    </row>
    <row r="20" spans="8:13" ht="32.25" customHeight="1" thickBot="1">
      <c r="H20" s="44" t="s">
        <v>38</v>
      </c>
      <c r="I20" s="45" t="s">
        <v>2</v>
      </c>
      <c r="J20" s="46" t="s">
        <v>3</v>
      </c>
      <c r="K20" s="47" t="s">
        <v>4</v>
      </c>
      <c r="M20" s="189"/>
    </row>
    <row r="21" spans="1:13" ht="18" customHeight="1">
      <c r="A21" s="216" t="s">
        <v>5</v>
      </c>
      <c r="B21" s="224" t="s">
        <v>46</v>
      </c>
      <c r="C21" s="225"/>
      <c r="D21" s="225"/>
      <c r="E21" s="225"/>
      <c r="F21" s="226"/>
      <c r="G21" s="49" t="s">
        <v>39</v>
      </c>
      <c r="H21" s="60"/>
      <c r="I21" s="214">
        <f>SUM(H21:H22)/2</f>
        <v>0</v>
      </c>
      <c r="J21" s="199">
        <v>0.5</v>
      </c>
      <c r="K21" s="197">
        <f>I21*J21</f>
        <v>0</v>
      </c>
      <c r="M21" s="189"/>
    </row>
    <row r="22" spans="1:13" ht="18" customHeight="1" thickBot="1">
      <c r="A22" s="217"/>
      <c r="B22" s="227"/>
      <c r="C22" s="228"/>
      <c r="D22" s="228"/>
      <c r="E22" s="228"/>
      <c r="F22" s="229"/>
      <c r="G22" s="50" t="s">
        <v>40</v>
      </c>
      <c r="H22" s="61"/>
      <c r="I22" s="215"/>
      <c r="J22" s="200"/>
      <c r="K22" s="198"/>
      <c r="M22" s="189"/>
    </row>
    <row r="23" spans="1:13" ht="18" customHeight="1">
      <c r="A23" s="216" t="s">
        <v>6</v>
      </c>
      <c r="B23" s="224" t="s">
        <v>47</v>
      </c>
      <c r="C23" s="225"/>
      <c r="D23" s="225"/>
      <c r="E23" s="225"/>
      <c r="F23" s="226"/>
      <c r="G23" s="49" t="s">
        <v>41</v>
      </c>
      <c r="H23" s="60"/>
      <c r="I23" s="214">
        <f>SUM(H23:H24)/2</f>
        <v>0</v>
      </c>
      <c r="J23" s="199">
        <v>0.25</v>
      </c>
      <c r="K23" s="197">
        <f>I23*J23</f>
        <v>0</v>
      </c>
      <c r="M23" s="189"/>
    </row>
    <row r="24" spans="1:13" ht="18" customHeight="1" thickBot="1">
      <c r="A24" s="217"/>
      <c r="B24" s="227"/>
      <c r="C24" s="228"/>
      <c r="D24" s="228"/>
      <c r="E24" s="228"/>
      <c r="F24" s="229"/>
      <c r="G24" s="50" t="s">
        <v>42</v>
      </c>
      <c r="H24" s="61"/>
      <c r="I24" s="215"/>
      <c r="J24" s="200"/>
      <c r="K24" s="198"/>
      <c r="M24" s="189"/>
    </row>
    <row r="25" spans="1:13" ht="18" customHeight="1">
      <c r="A25" s="216" t="s">
        <v>7</v>
      </c>
      <c r="B25" s="224" t="s">
        <v>48</v>
      </c>
      <c r="C25" s="225"/>
      <c r="D25" s="225"/>
      <c r="E25" s="225"/>
      <c r="F25" s="226"/>
      <c r="G25" s="49" t="s">
        <v>41</v>
      </c>
      <c r="H25" s="60"/>
      <c r="I25" s="214">
        <f>SUM(H25:H26)/2</f>
        <v>0</v>
      </c>
      <c r="J25" s="199">
        <v>0.25</v>
      </c>
      <c r="K25" s="197">
        <f>I25*J25</f>
        <v>0</v>
      </c>
      <c r="M25" s="189"/>
    </row>
    <row r="26" spans="1:13" ht="18" customHeight="1" thickBot="1">
      <c r="A26" s="217"/>
      <c r="B26" s="227"/>
      <c r="C26" s="228"/>
      <c r="D26" s="228"/>
      <c r="E26" s="228"/>
      <c r="F26" s="229"/>
      <c r="G26" s="50" t="s">
        <v>42</v>
      </c>
      <c r="H26" s="62"/>
      <c r="I26" s="215"/>
      <c r="J26" s="200"/>
      <c r="K26" s="198"/>
      <c r="M26" s="189"/>
    </row>
    <row r="27" spans="1:13" ht="18" customHeight="1">
      <c r="A27" s="216" t="s">
        <v>8</v>
      </c>
      <c r="B27" s="224" t="s">
        <v>49</v>
      </c>
      <c r="C27" s="225"/>
      <c r="D27" s="225"/>
      <c r="E27" s="225"/>
      <c r="F27" s="226"/>
      <c r="G27" s="49" t="s">
        <v>41</v>
      </c>
      <c r="H27" s="60"/>
      <c r="I27" s="214">
        <f>SUM(H27:H28)/2</f>
        <v>0</v>
      </c>
      <c r="J27" s="199">
        <v>1</v>
      </c>
      <c r="K27" s="197">
        <f>I27*J27</f>
        <v>0</v>
      </c>
      <c r="M27" s="189"/>
    </row>
    <row r="28" spans="1:13" ht="18" customHeight="1" thickBot="1">
      <c r="A28" s="217"/>
      <c r="B28" s="227"/>
      <c r="C28" s="228"/>
      <c r="D28" s="228"/>
      <c r="E28" s="228"/>
      <c r="F28" s="229"/>
      <c r="G28" s="50" t="s">
        <v>42</v>
      </c>
      <c r="H28" s="62"/>
      <c r="I28" s="215"/>
      <c r="J28" s="200"/>
      <c r="K28" s="198"/>
      <c r="M28" s="189"/>
    </row>
    <row r="29" spans="1:13" ht="18" customHeight="1">
      <c r="A29" s="216" t="s">
        <v>9</v>
      </c>
      <c r="B29" s="224" t="s">
        <v>50</v>
      </c>
      <c r="C29" s="225"/>
      <c r="D29" s="225"/>
      <c r="E29" s="225"/>
      <c r="F29" s="226"/>
      <c r="G29" s="49" t="s">
        <v>39</v>
      </c>
      <c r="H29" s="63"/>
      <c r="I29" s="144" t="s">
        <v>75</v>
      </c>
      <c r="J29" s="199">
        <v>1</v>
      </c>
      <c r="K29" s="197">
        <f>I30*J29</f>
        <v>0</v>
      </c>
      <c r="M29" s="189"/>
    </row>
    <row r="30" spans="1:13" ht="18" customHeight="1" thickBot="1">
      <c r="A30" s="217"/>
      <c r="B30" s="227"/>
      <c r="C30" s="228"/>
      <c r="D30" s="228"/>
      <c r="E30" s="228"/>
      <c r="F30" s="229"/>
      <c r="G30" s="50" t="s">
        <v>40</v>
      </c>
      <c r="H30" s="64"/>
      <c r="I30" s="51">
        <f>SUM(H29:H30)</f>
        <v>0</v>
      </c>
      <c r="J30" s="200"/>
      <c r="K30" s="198"/>
      <c r="M30" s="191"/>
    </row>
    <row r="31" spans="1:13" ht="18" customHeight="1">
      <c r="A31" s="216" t="s">
        <v>10</v>
      </c>
      <c r="B31" s="224" t="s">
        <v>51</v>
      </c>
      <c r="C31" s="225"/>
      <c r="D31" s="225"/>
      <c r="E31" s="225"/>
      <c r="F31" s="226"/>
      <c r="G31" s="49" t="s">
        <v>39</v>
      </c>
      <c r="H31" s="63"/>
      <c r="I31" s="144" t="s">
        <v>75</v>
      </c>
      <c r="J31" s="199">
        <v>1</v>
      </c>
      <c r="K31" s="197">
        <f>I32*J31</f>
        <v>0</v>
      </c>
      <c r="M31" s="189"/>
    </row>
    <row r="32" spans="1:13" ht="18" customHeight="1" thickBot="1">
      <c r="A32" s="217"/>
      <c r="B32" s="227"/>
      <c r="C32" s="228"/>
      <c r="D32" s="228"/>
      <c r="E32" s="228"/>
      <c r="F32" s="229"/>
      <c r="G32" s="50" t="s">
        <v>40</v>
      </c>
      <c r="H32" s="64"/>
      <c r="I32" s="51">
        <f>SUM(H31:H32)</f>
        <v>0</v>
      </c>
      <c r="J32" s="200"/>
      <c r="K32" s="198"/>
      <c r="M32" s="189"/>
    </row>
    <row r="33" spans="1:13" ht="18" customHeight="1">
      <c r="A33" s="216" t="s">
        <v>11</v>
      </c>
      <c r="B33" s="224" t="s">
        <v>52</v>
      </c>
      <c r="C33" s="225"/>
      <c r="D33" s="225"/>
      <c r="E33" s="225"/>
      <c r="F33" s="226"/>
      <c r="G33" s="49" t="s">
        <v>53</v>
      </c>
      <c r="H33" s="65"/>
      <c r="I33" s="144" t="s">
        <v>75</v>
      </c>
      <c r="J33" s="199">
        <v>1</v>
      </c>
      <c r="K33" s="197">
        <f>I34*J33</f>
        <v>0</v>
      </c>
      <c r="M33" s="189"/>
    </row>
    <row r="34" spans="1:13" ht="18" customHeight="1" thickBot="1">
      <c r="A34" s="217"/>
      <c r="B34" s="227"/>
      <c r="C34" s="228"/>
      <c r="D34" s="228"/>
      <c r="E34" s="228"/>
      <c r="F34" s="229"/>
      <c r="G34" s="50" t="s">
        <v>54</v>
      </c>
      <c r="H34" s="66"/>
      <c r="I34" s="51">
        <f>SUM(H33:H34)</f>
        <v>0</v>
      </c>
      <c r="J34" s="200"/>
      <c r="K34" s="198"/>
      <c r="M34" s="189"/>
    </row>
    <row r="35" spans="1:13" ht="27" customHeight="1">
      <c r="A35" s="216" t="s">
        <v>12</v>
      </c>
      <c r="B35" s="224" t="s">
        <v>56</v>
      </c>
      <c r="C35" s="225"/>
      <c r="D35" s="225"/>
      <c r="E35" s="225"/>
      <c r="F35" s="226"/>
      <c r="G35" s="52" t="s">
        <v>44</v>
      </c>
      <c r="H35" s="67"/>
      <c r="I35" s="145" t="s">
        <v>45</v>
      </c>
      <c r="J35" s="199">
        <v>2</v>
      </c>
      <c r="K35" s="197">
        <f>I36*J35</f>
        <v>0</v>
      </c>
      <c r="M35" s="189"/>
    </row>
    <row r="36" spans="1:13" ht="27" customHeight="1" thickBot="1">
      <c r="A36" s="217"/>
      <c r="B36" s="227"/>
      <c r="C36" s="228"/>
      <c r="D36" s="228"/>
      <c r="E36" s="228"/>
      <c r="F36" s="229"/>
      <c r="G36" s="53" t="s">
        <v>43</v>
      </c>
      <c r="H36" s="64"/>
      <c r="I36" s="148">
        <f>SUM(H35-H36)</f>
        <v>0</v>
      </c>
      <c r="J36" s="200"/>
      <c r="K36" s="198"/>
      <c r="M36" s="189"/>
    </row>
    <row r="37" spans="1:13" ht="18" customHeight="1" thickBot="1">
      <c r="A37" s="211" t="s">
        <v>55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3"/>
      <c r="M37" s="189"/>
    </row>
    <row r="38" spans="1:13" ht="18" customHeight="1" thickBot="1">
      <c r="A38" s="54" t="s">
        <v>13</v>
      </c>
      <c r="B38" s="201" t="s">
        <v>57</v>
      </c>
      <c r="C38" s="202"/>
      <c r="D38" s="203"/>
      <c r="E38" s="55" t="s">
        <v>76</v>
      </c>
      <c r="F38" s="68"/>
      <c r="G38" s="56"/>
      <c r="H38" s="146" t="e">
        <f>F38/I21</f>
        <v>#DIV/0!</v>
      </c>
      <c r="I38" s="192" t="s">
        <v>66</v>
      </c>
      <c r="J38" s="193"/>
      <c r="K38" s="57" t="e">
        <f>IF(H38&lt;0.5995,0,IF(H38&lt;0.6995,1,IF(H38&lt;0.7995,2,3)))</f>
        <v>#DIV/0!</v>
      </c>
      <c r="M38" s="189"/>
    </row>
    <row r="39" spans="1:13" ht="18" customHeight="1" thickBot="1">
      <c r="A39" s="54" t="s">
        <v>14</v>
      </c>
      <c r="B39" s="201" t="s">
        <v>58</v>
      </c>
      <c r="C39" s="202"/>
      <c r="D39" s="202"/>
      <c r="E39" s="202"/>
      <c r="F39" s="202"/>
      <c r="G39" s="202"/>
      <c r="H39" s="203"/>
      <c r="I39" s="192" t="s">
        <v>65</v>
      </c>
      <c r="J39" s="193"/>
      <c r="K39" s="69"/>
      <c r="M39" s="189"/>
    </row>
    <row r="40" spans="1:13" ht="18" customHeight="1" thickBot="1">
      <c r="A40" s="54" t="s">
        <v>16</v>
      </c>
      <c r="B40" s="201" t="s">
        <v>59</v>
      </c>
      <c r="C40" s="202"/>
      <c r="D40" s="202"/>
      <c r="E40" s="202"/>
      <c r="F40" s="202"/>
      <c r="G40" s="202"/>
      <c r="H40" s="203"/>
      <c r="I40" s="192" t="s">
        <v>65</v>
      </c>
      <c r="J40" s="193"/>
      <c r="K40" s="70"/>
      <c r="M40" s="189"/>
    </row>
    <row r="41" spans="1:13" ht="18" customHeight="1" thickBot="1">
      <c r="A41" s="54" t="s">
        <v>17</v>
      </c>
      <c r="B41" s="201" t="s">
        <v>60</v>
      </c>
      <c r="C41" s="202"/>
      <c r="D41" s="202"/>
      <c r="E41" s="202"/>
      <c r="F41" s="202"/>
      <c r="G41" s="202"/>
      <c r="H41" s="203"/>
      <c r="I41" s="192" t="s">
        <v>65</v>
      </c>
      <c r="J41" s="193"/>
      <c r="K41" s="70"/>
      <c r="M41" s="189"/>
    </row>
    <row r="42" spans="1:13" ht="18" customHeight="1" thickBot="1">
      <c r="A42" s="54" t="s">
        <v>18</v>
      </c>
      <c r="B42" s="201" t="s">
        <v>61</v>
      </c>
      <c r="C42" s="202"/>
      <c r="D42" s="202"/>
      <c r="E42" s="202"/>
      <c r="F42" s="202"/>
      <c r="G42" s="202"/>
      <c r="H42" s="203"/>
      <c r="I42" s="192" t="s">
        <v>65</v>
      </c>
      <c r="J42" s="193"/>
      <c r="K42" s="70"/>
      <c r="L42" s="181" t="e">
        <f>IF(#REF!&lt;0,"záporná hodnota!",IF(#REF!&gt;2,"mimo rozsah!",""))</f>
        <v>#REF!</v>
      </c>
      <c r="M42" s="189"/>
    </row>
    <row r="43" spans="1:13" ht="18" customHeight="1" thickBot="1">
      <c r="A43" s="54" t="s">
        <v>19</v>
      </c>
      <c r="B43" s="201" t="s">
        <v>62</v>
      </c>
      <c r="C43" s="202"/>
      <c r="D43" s="202"/>
      <c r="E43" s="202"/>
      <c r="F43" s="202"/>
      <c r="G43" s="202"/>
      <c r="H43" s="203"/>
      <c r="I43" s="192" t="s">
        <v>67</v>
      </c>
      <c r="J43" s="193"/>
      <c r="K43" s="70"/>
      <c r="L43" s="181" t="e">
        <f>IF(#REF!&lt;0,"záporná hodnota!",IF(#REF!&gt;6,"mimo rozsah!",""))</f>
        <v>#REF!</v>
      </c>
      <c r="M43" s="189"/>
    </row>
    <row r="44" spans="1:13" ht="21" customHeight="1" thickBot="1">
      <c r="A44" s="220" t="s">
        <v>63</v>
      </c>
      <c r="B44" s="221"/>
      <c r="C44" s="221"/>
      <c r="D44" s="221"/>
      <c r="E44" s="221"/>
      <c r="F44" s="221"/>
      <c r="G44" s="221"/>
      <c r="H44" s="221"/>
      <c r="I44" s="221"/>
      <c r="J44" s="222"/>
      <c r="K44" s="58" t="e">
        <f>SUM(K21:K43)</f>
        <v>#DIV/0!</v>
      </c>
      <c r="L44" s="181" t="e">
        <f>IF(#REF!&lt;0,"záporná hodnota!",IF(#REF!&gt;5,"mimo rozsah!",""))</f>
        <v>#REF!</v>
      </c>
      <c r="M44" s="189"/>
    </row>
    <row r="45" spans="1:13" ht="18" customHeight="1" thickBot="1">
      <c r="A45" s="48" t="s">
        <v>20</v>
      </c>
      <c r="B45" s="206" t="s">
        <v>64</v>
      </c>
      <c r="C45" s="207"/>
      <c r="D45" s="208"/>
      <c r="E45" s="209"/>
      <c r="F45" s="209"/>
      <c r="G45" s="209"/>
      <c r="H45" s="210"/>
      <c r="I45" s="218" t="s">
        <v>66</v>
      </c>
      <c r="J45" s="219"/>
      <c r="K45" s="71"/>
      <c r="M45" s="189"/>
    </row>
    <row r="46" spans="1:13" ht="24" customHeight="1" thickBot="1" thickTop="1">
      <c r="A46" s="204" t="s">
        <v>68</v>
      </c>
      <c r="B46" s="205"/>
      <c r="C46" s="205"/>
      <c r="D46" s="205"/>
      <c r="E46" s="205"/>
      <c r="F46" s="205"/>
      <c r="G46" s="205"/>
      <c r="H46" s="205"/>
      <c r="I46" s="205"/>
      <c r="J46" s="205"/>
      <c r="K46" s="59" t="e">
        <f>K44-K45</f>
        <v>#DIV/0!</v>
      </c>
      <c r="M46" s="189"/>
    </row>
    <row r="47" spans="1:13" ht="12.75" customHeight="1" thickTop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2"/>
      <c r="M47" s="189"/>
    </row>
    <row r="48" spans="1:13" ht="12.7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2"/>
      <c r="L48" s="188"/>
      <c r="M48" s="189"/>
    </row>
    <row r="49" spans="1:13" ht="12.7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2"/>
      <c r="L49" s="188"/>
      <c r="M49" s="189"/>
    </row>
    <row r="50" spans="1:13" ht="12.7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2"/>
      <c r="L50" s="188"/>
      <c r="M50" s="189"/>
    </row>
    <row r="51" spans="1:13" ht="12.7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2"/>
      <c r="M51" s="189"/>
    </row>
    <row r="52" spans="1:13" ht="12.7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2"/>
      <c r="M52" s="189"/>
    </row>
    <row r="53" spans="1:13" ht="12.7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2"/>
      <c r="M53" s="189"/>
    </row>
    <row r="54" spans="1:13" ht="12.7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2"/>
      <c r="M54" s="189"/>
    </row>
    <row r="55" spans="1:13" ht="12.7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2"/>
      <c r="M55" s="189"/>
    </row>
    <row r="56" spans="1:13" ht="18" customHeight="1">
      <c r="A56" s="236"/>
      <c r="B56" s="236"/>
      <c r="C56" s="236"/>
      <c r="D56" s="11"/>
      <c r="E56" s="11"/>
      <c r="F56" s="11"/>
      <c r="G56" s="11"/>
      <c r="H56" s="195"/>
      <c r="I56" s="195"/>
      <c r="J56" s="195"/>
      <c r="K56" s="195"/>
      <c r="M56" s="189"/>
    </row>
    <row r="57" spans="1:13" ht="15" customHeight="1">
      <c r="A57" s="194" t="s">
        <v>15</v>
      </c>
      <c r="B57" s="194"/>
      <c r="C57" s="194"/>
      <c r="D57" s="14"/>
      <c r="E57" s="13"/>
      <c r="F57" s="13"/>
      <c r="G57" s="3"/>
      <c r="H57" s="194" t="s">
        <v>88</v>
      </c>
      <c r="I57" s="196"/>
      <c r="J57" s="196"/>
      <c r="K57" s="196"/>
      <c r="M57" s="189"/>
    </row>
    <row r="58" spans="1:13" ht="12.75" customHeight="1">
      <c r="A58" s="13"/>
      <c r="B58" s="15"/>
      <c r="C58" s="15"/>
      <c r="D58" s="15"/>
      <c r="E58" s="13"/>
      <c r="F58" s="13"/>
      <c r="G58" s="16"/>
      <c r="H58" s="13"/>
      <c r="I58" s="13"/>
      <c r="J58" s="13"/>
      <c r="K58" s="13"/>
      <c r="M58" s="189"/>
    </row>
    <row r="59" spans="1:13" ht="12.75" customHeight="1">
      <c r="A59" s="13"/>
      <c r="B59" s="15"/>
      <c r="C59" s="15"/>
      <c r="D59" s="15"/>
      <c r="E59" s="13"/>
      <c r="F59" s="13"/>
      <c r="G59" s="16"/>
      <c r="H59" s="13"/>
      <c r="I59" s="13"/>
      <c r="J59" s="13"/>
      <c r="K59" s="13"/>
      <c r="M59" s="189"/>
    </row>
    <row r="60" spans="1:13" ht="12.75" customHeight="1">
      <c r="A60" s="13"/>
      <c r="B60" s="15"/>
      <c r="C60" s="15"/>
      <c r="D60" s="15"/>
      <c r="E60" s="13"/>
      <c r="F60" s="13"/>
      <c r="G60" s="16"/>
      <c r="H60" s="13"/>
      <c r="I60" s="13"/>
      <c r="J60" s="13"/>
      <c r="K60" s="13"/>
      <c r="M60" s="189"/>
    </row>
    <row r="61" spans="1:13" ht="12.75" customHeight="1">
      <c r="A61" s="13"/>
      <c r="B61" s="15"/>
      <c r="C61" s="15"/>
      <c r="D61" s="15"/>
      <c r="E61" s="13"/>
      <c r="F61" s="13"/>
      <c r="G61" s="16"/>
      <c r="H61" s="13"/>
      <c r="I61" s="13"/>
      <c r="J61" s="13"/>
      <c r="K61" s="13"/>
      <c r="M61" s="189"/>
    </row>
    <row r="62" spans="1:13" ht="12.75" customHeight="1">
      <c r="A62" s="13"/>
      <c r="B62" s="15"/>
      <c r="C62" s="15"/>
      <c r="D62" s="15"/>
      <c r="E62" s="13"/>
      <c r="F62" s="13"/>
      <c r="G62" s="16"/>
      <c r="H62" s="13"/>
      <c r="I62" s="13"/>
      <c r="J62" s="13"/>
      <c r="K62" s="13"/>
      <c r="M62" s="189"/>
    </row>
    <row r="63" spans="1:13" ht="12.75" customHeight="1">
      <c r="A63" s="13"/>
      <c r="B63" s="15"/>
      <c r="C63" s="15"/>
      <c r="D63" s="15"/>
      <c r="E63" s="13"/>
      <c r="F63" s="13"/>
      <c r="G63" s="16"/>
      <c r="H63" s="13"/>
      <c r="I63" s="13"/>
      <c r="J63" s="13"/>
      <c r="K63" s="13"/>
      <c r="M63" s="189"/>
    </row>
    <row r="64" spans="1:13" ht="12.75" customHeight="1">
      <c r="A64" s="72" t="s">
        <v>72</v>
      </c>
      <c r="B64" s="3"/>
      <c r="C64" s="3"/>
      <c r="D64" s="13"/>
      <c r="E64" s="13"/>
      <c r="F64" s="13"/>
      <c r="G64" s="13"/>
      <c r="H64" s="3"/>
      <c r="I64" s="3"/>
      <c r="J64" s="3"/>
      <c r="K64" s="13"/>
      <c r="M64" s="189"/>
    </row>
    <row r="65" spans="1:13" ht="12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M65" s="189"/>
    </row>
    <row r="66" spans="1:13" ht="12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M66" s="189"/>
    </row>
    <row r="67" spans="1:13" ht="12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M67" s="189"/>
    </row>
    <row r="68" spans="1:11" ht="12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2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2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</sheetData>
  <sheetProtection/>
  <protectedRanges>
    <protectedRange sqref="I9" name="Rozsah1"/>
  </protectedRanges>
  <mergeCells count="72">
    <mergeCell ref="A56:C56"/>
    <mergeCell ref="A29:A30"/>
    <mergeCell ref="A31:A32"/>
    <mergeCell ref="A33:A34"/>
    <mergeCell ref="A19:D19"/>
    <mergeCell ref="A21:A22"/>
    <mergeCell ref="A23:A24"/>
    <mergeCell ref="B35:F36"/>
    <mergeCell ref="B31:F32"/>
    <mergeCell ref="B33:F34"/>
    <mergeCell ref="A1:K1"/>
    <mergeCell ref="A2:K2"/>
    <mergeCell ref="A5:B5"/>
    <mergeCell ref="C5:G5"/>
    <mergeCell ref="K6:K7"/>
    <mergeCell ref="C7:G7"/>
    <mergeCell ref="A9:B9"/>
    <mergeCell ref="C9:G9"/>
    <mergeCell ref="C11:G11"/>
    <mergeCell ref="A13:B13"/>
    <mergeCell ref="C13:H13"/>
    <mergeCell ref="A15:B15"/>
    <mergeCell ref="A17:B17"/>
    <mergeCell ref="K25:K26"/>
    <mergeCell ref="A25:A26"/>
    <mergeCell ref="A35:A36"/>
    <mergeCell ref="B21:F22"/>
    <mergeCell ref="B23:F24"/>
    <mergeCell ref="B25:F26"/>
    <mergeCell ref="B27:F28"/>
    <mergeCell ref="B29:F30"/>
    <mergeCell ref="I21:I22"/>
    <mergeCell ref="J21:J22"/>
    <mergeCell ref="K21:K22"/>
    <mergeCell ref="I23:I24"/>
    <mergeCell ref="J23:J24"/>
    <mergeCell ref="K23:K24"/>
    <mergeCell ref="I45:J45"/>
    <mergeCell ref="A44:J44"/>
    <mergeCell ref="B41:H41"/>
    <mergeCell ref="B42:H42"/>
    <mergeCell ref="B43:H43"/>
    <mergeCell ref="D45:H45"/>
    <mergeCell ref="B40:H40"/>
    <mergeCell ref="K35:K36"/>
    <mergeCell ref="J25:J26"/>
    <mergeCell ref="A37:K37"/>
    <mergeCell ref="I27:I28"/>
    <mergeCell ref="J27:J28"/>
    <mergeCell ref="K27:K28"/>
    <mergeCell ref="A27:A28"/>
    <mergeCell ref="I25:I26"/>
    <mergeCell ref="I39:J39"/>
    <mergeCell ref="B45:C45"/>
    <mergeCell ref="K29:K30"/>
    <mergeCell ref="K31:K32"/>
    <mergeCell ref="I41:J41"/>
    <mergeCell ref="J29:J30"/>
    <mergeCell ref="J31:J32"/>
    <mergeCell ref="I43:J43"/>
    <mergeCell ref="J33:J34"/>
    <mergeCell ref="I42:J42"/>
    <mergeCell ref="I40:J40"/>
    <mergeCell ref="I38:J38"/>
    <mergeCell ref="A57:C57"/>
    <mergeCell ref="H56:K56"/>
    <mergeCell ref="H57:K57"/>
    <mergeCell ref="K33:K34"/>
    <mergeCell ref="J35:J36"/>
    <mergeCell ref="B38:D38"/>
    <mergeCell ref="B39:H39"/>
    <mergeCell ref="A46:J46"/>
  </mergeCells>
  <printOptions/>
  <pageMargins left="0.7874015748031497" right="0.3937007874015748" top="0.3937007874015748" bottom="0.3937007874015748" header="0.1968503937007874" footer="0.1968503937007874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2.75"/>
  <cols>
    <col min="2" max="2" width="19.75390625" style="0" customWidth="1"/>
    <col min="3" max="3" width="11.125" style="0" customWidth="1"/>
    <col min="4" max="4" width="1.875" style="0" customWidth="1"/>
    <col min="5" max="5" width="8.625" style="0" customWidth="1"/>
    <col min="7" max="7" width="17.75390625" style="0" customWidth="1"/>
    <col min="8" max="8" width="10.75390625" style="0" customWidth="1"/>
    <col min="9" max="9" width="9.875" style="0" customWidth="1"/>
    <col min="10" max="10" width="10.00390625" style="0" customWidth="1"/>
    <col min="11" max="11" width="13.875" style="0" customWidth="1"/>
    <col min="12" max="12" width="6.25390625" style="0" customWidth="1"/>
    <col min="13" max="13" width="5.875" style="0" customWidth="1"/>
  </cols>
  <sheetData>
    <row r="1" spans="1:11" ht="24.75" customHeight="1">
      <c r="A1" s="259" t="s">
        <v>21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21.75" customHeight="1">
      <c r="A2" s="260" t="s">
        <v>36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5" customHeight="1">
      <c r="A3" s="150"/>
      <c r="B3" s="150"/>
      <c r="C3" s="150"/>
      <c r="D3" s="150"/>
      <c r="E3" s="150"/>
      <c r="F3" s="150"/>
      <c r="G3" s="150"/>
      <c r="H3" s="150"/>
      <c r="I3" s="151"/>
      <c r="J3" s="151"/>
      <c r="K3" s="151"/>
    </row>
    <row r="4" spans="1:11" ht="15" customHeight="1" thickBot="1">
      <c r="A4" s="152"/>
      <c r="B4" s="152"/>
      <c r="C4" s="152"/>
      <c r="D4" s="152"/>
      <c r="E4" s="152"/>
      <c r="F4" s="152"/>
      <c r="G4" s="153"/>
      <c r="H4" s="152"/>
      <c r="I4" s="5"/>
      <c r="J4" s="5"/>
      <c r="K4" s="5"/>
    </row>
    <row r="5" spans="1:11" ht="27" customHeight="1">
      <c r="A5" s="258" t="s">
        <v>22</v>
      </c>
      <c r="B5" s="258"/>
      <c r="C5" s="256" t="s">
        <v>73</v>
      </c>
      <c r="D5" s="257"/>
      <c r="E5" s="257"/>
      <c r="F5" s="257"/>
      <c r="G5" s="257"/>
      <c r="H5" s="22"/>
      <c r="I5" s="22"/>
      <c r="J5" s="22"/>
      <c r="K5" s="155" t="s">
        <v>23</v>
      </c>
    </row>
    <row r="6" spans="1:11" ht="20.25" customHeight="1">
      <c r="A6" s="5"/>
      <c r="B6" s="5"/>
      <c r="C6" s="5"/>
      <c r="D6" s="5"/>
      <c r="E6" s="5"/>
      <c r="F6" s="5"/>
      <c r="G6" s="23"/>
      <c r="H6" s="5"/>
      <c r="I6" s="5"/>
      <c r="J6" s="5"/>
      <c r="K6" s="254" t="s">
        <v>24</v>
      </c>
    </row>
    <row r="7" spans="1:11" ht="21.75" customHeight="1" thickBot="1">
      <c r="A7" s="154" t="s">
        <v>0</v>
      </c>
      <c r="B7" s="24"/>
      <c r="C7" s="256" t="s">
        <v>25</v>
      </c>
      <c r="D7" s="257"/>
      <c r="E7" s="257"/>
      <c r="F7" s="257"/>
      <c r="G7" s="257"/>
      <c r="H7" s="22"/>
      <c r="I7" s="25"/>
      <c r="J7" s="25"/>
      <c r="K7" s="255"/>
    </row>
    <row r="8" spans="1:11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3" ht="17.25" customHeight="1">
      <c r="A9" s="258" t="s">
        <v>1</v>
      </c>
      <c r="B9" s="258"/>
      <c r="C9" s="256" t="s">
        <v>26</v>
      </c>
      <c r="D9" s="256"/>
      <c r="E9" s="256"/>
      <c r="F9" s="256"/>
      <c r="G9" s="257"/>
      <c r="H9" s="22"/>
      <c r="I9" s="26"/>
      <c r="J9" s="26"/>
      <c r="K9" s="27"/>
      <c r="M9" s="2"/>
    </row>
    <row r="10" spans="1:11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7"/>
    </row>
    <row r="11" spans="1:11" ht="17.25" customHeight="1">
      <c r="A11" s="154" t="s">
        <v>27</v>
      </c>
      <c r="B11" s="154"/>
      <c r="C11" s="256" t="s">
        <v>28</v>
      </c>
      <c r="D11" s="257"/>
      <c r="E11" s="257"/>
      <c r="F11" s="257"/>
      <c r="G11" s="257"/>
      <c r="H11" s="22"/>
      <c r="I11" s="28"/>
      <c r="J11" s="29"/>
      <c r="K11" s="28"/>
    </row>
    <row r="12" spans="1:11" ht="15" customHeight="1">
      <c r="A12" s="5"/>
      <c r="B12" s="5"/>
      <c r="C12" s="5"/>
      <c r="D12" s="5"/>
      <c r="E12" s="156"/>
      <c r="F12" s="156"/>
      <c r="G12" s="156"/>
      <c r="H12" s="5"/>
      <c r="I12" s="8"/>
      <c r="J12" s="9"/>
      <c r="K12" s="5"/>
    </row>
    <row r="13" spans="1:13" ht="20.25" customHeight="1">
      <c r="A13" s="258" t="s">
        <v>29</v>
      </c>
      <c r="B13" s="258"/>
      <c r="C13" s="261" t="s">
        <v>30</v>
      </c>
      <c r="D13" s="261"/>
      <c r="E13" s="261"/>
      <c r="F13" s="261"/>
      <c r="G13" s="262"/>
      <c r="H13" s="262"/>
      <c r="I13" s="31"/>
      <c r="J13" s="32"/>
      <c r="K13" s="22"/>
      <c r="L13" s="1"/>
      <c r="M13" s="1"/>
    </row>
    <row r="14" spans="1:11" ht="15" customHeight="1">
      <c r="A14" s="157"/>
      <c r="B14" s="157"/>
      <c r="C14" s="157"/>
      <c r="D14" s="157"/>
      <c r="E14" s="157"/>
      <c r="F14" s="158"/>
      <c r="G14" s="158"/>
      <c r="H14" s="157"/>
      <c r="I14" s="8"/>
      <c r="J14" s="9"/>
      <c r="K14" s="5"/>
    </row>
    <row r="15" spans="1:11" ht="15.75" customHeight="1">
      <c r="A15" s="258" t="s">
        <v>31</v>
      </c>
      <c r="B15" s="263"/>
      <c r="C15" s="264" t="s">
        <v>32</v>
      </c>
      <c r="D15" s="264"/>
      <c r="E15" s="264"/>
      <c r="F15" s="264"/>
      <c r="G15" s="265"/>
      <c r="H15" s="265"/>
      <c r="I15" s="35"/>
      <c r="J15" s="36"/>
      <c r="K15" s="36"/>
    </row>
    <row r="16" spans="1:11" ht="15" customHeight="1">
      <c r="A16" s="5"/>
      <c r="B16" s="37"/>
      <c r="C16" s="37"/>
      <c r="D16" s="37"/>
      <c r="E16" s="37"/>
      <c r="F16" s="37"/>
      <c r="G16" s="159"/>
      <c r="H16" s="5"/>
      <c r="I16" s="8"/>
      <c r="J16" s="5"/>
      <c r="K16" s="5"/>
    </row>
    <row r="17" spans="1:11" ht="17.25" customHeight="1">
      <c r="A17" s="258" t="s">
        <v>33</v>
      </c>
      <c r="B17" s="258"/>
      <c r="C17" s="266">
        <v>38319</v>
      </c>
      <c r="D17" s="267"/>
      <c r="E17" s="267"/>
      <c r="F17" s="268"/>
      <c r="G17" s="268"/>
      <c r="H17" s="268"/>
      <c r="I17" s="31"/>
      <c r="J17" s="22"/>
      <c r="K17" s="22"/>
    </row>
    <row r="18" spans="1:11" ht="15" customHeight="1">
      <c r="A18" s="5"/>
      <c r="B18" s="5"/>
      <c r="C18" s="5"/>
      <c r="D18" s="5"/>
      <c r="E18" s="5"/>
      <c r="F18" s="5"/>
      <c r="G18" s="5"/>
      <c r="H18" s="5"/>
      <c r="I18" s="8"/>
      <c r="J18" s="6"/>
      <c r="K18" s="38"/>
    </row>
    <row r="19" spans="1:11" ht="17.25" customHeight="1" thickBot="1">
      <c r="A19" s="244" t="s">
        <v>37</v>
      </c>
      <c r="B19" s="244"/>
      <c r="C19" s="244"/>
      <c r="D19" s="244"/>
      <c r="E19" s="160">
        <v>180</v>
      </c>
      <c r="F19" s="154" t="s">
        <v>74</v>
      </c>
      <c r="G19" s="40"/>
      <c r="H19" s="5"/>
      <c r="I19" s="161" t="s">
        <v>34</v>
      </c>
      <c r="J19" s="160">
        <v>12</v>
      </c>
      <c r="K19" s="42" t="s">
        <v>35</v>
      </c>
    </row>
    <row r="20" spans="1:11" ht="32.25" customHeight="1" thickBot="1">
      <c r="A20" s="152"/>
      <c r="B20" s="152"/>
      <c r="C20" s="152"/>
      <c r="D20" s="152"/>
      <c r="E20" s="152"/>
      <c r="F20" s="152"/>
      <c r="G20" s="152"/>
      <c r="H20" s="162" t="s">
        <v>38</v>
      </c>
      <c r="I20" s="163" t="s">
        <v>2</v>
      </c>
      <c r="J20" s="164" t="s">
        <v>3</v>
      </c>
      <c r="K20" s="165" t="s">
        <v>4</v>
      </c>
    </row>
    <row r="21" spans="1:11" ht="18" customHeight="1">
      <c r="A21" s="242" t="s">
        <v>5</v>
      </c>
      <c r="B21" s="245" t="s">
        <v>46</v>
      </c>
      <c r="C21" s="246"/>
      <c r="D21" s="246"/>
      <c r="E21" s="246"/>
      <c r="F21" s="247"/>
      <c r="G21" s="167" t="s">
        <v>39</v>
      </c>
      <c r="H21" s="112">
        <v>110.5</v>
      </c>
      <c r="I21" s="269">
        <f>SUM(H21:H22)/2</f>
        <v>108.65</v>
      </c>
      <c r="J21" s="271">
        <v>0.5</v>
      </c>
      <c r="K21" s="273">
        <f>I21*J21</f>
        <v>54.325</v>
      </c>
    </row>
    <row r="22" spans="1:11" ht="18" customHeight="1" thickBot="1">
      <c r="A22" s="243"/>
      <c r="B22" s="248"/>
      <c r="C22" s="249"/>
      <c r="D22" s="249"/>
      <c r="E22" s="249"/>
      <c r="F22" s="250"/>
      <c r="G22" s="168" t="s">
        <v>40</v>
      </c>
      <c r="H22" s="114">
        <v>106.8</v>
      </c>
      <c r="I22" s="270"/>
      <c r="J22" s="272"/>
      <c r="K22" s="274"/>
    </row>
    <row r="23" spans="1:11" ht="18" customHeight="1">
      <c r="A23" s="242" t="s">
        <v>6</v>
      </c>
      <c r="B23" s="245" t="s">
        <v>47</v>
      </c>
      <c r="C23" s="246"/>
      <c r="D23" s="246"/>
      <c r="E23" s="246"/>
      <c r="F23" s="247"/>
      <c r="G23" s="167" t="s">
        <v>41</v>
      </c>
      <c r="H23" s="112">
        <v>42.3</v>
      </c>
      <c r="I23" s="269">
        <f>SUM(H23:H24)/2</f>
        <v>40.05</v>
      </c>
      <c r="J23" s="271">
        <v>0.25</v>
      </c>
      <c r="K23" s="273">
        <f>I23*J23</f>
        <v>10.0125</v>
      </c>
    </row>
    <row r="24" spans="1:11" ht="18" customHeight="1" thickBot="1">
      <c r="A24" s="243"/>
      <c r="B24" s="248"/>
      <c r="C24" s="249"/>
      <c r="D24" s="249"/>
      <c r="E24" s="249"/>
      <c r="F24" s="250"/>
      <c r="G24" s="168" t="s">
        <v>42</v>
      </c>
      <c r="H24" s="114">
        <v>37.8</v>
      </c>
      <c r="I24" s="270"/>
      <c r="J24" s="272"/>
      <c r="K24" s="274"/>
    </row>
    <row r="25" spans="1:11" ht="18" customHeight="1">
      <c r="A25" s="242" t="s">
        <v>7</v>
      </c>
      <c r="B25" s="245" t="s">
        <v>48</v>
      </c>
      <c r="C25" s="246"/>
      <c r="D25" s="246"/>
      <c r="E25" s="246"/>
      <c r="F25" s="247"/>
      <c r="G25" s="167" t="s">
        <v>41</v>
      </c>
      <c r="H25" s="112">
        <v>29</v>
      </c>
      <c r="I25" s="269">
        <f>SUM(H25:H26)/2</f>
        <v>32.1</v>
      </c>
      <c r="J25" s="271">
        <v>0.25</v>
      </c>
      <c r="K25" s="273">
        <f>I25*J25</f>
        <v>8.025</v>
      </c>
    </row>
    <row r="26" spans="1:11" ht="18" customHeight="1" thickBot="1">
      <c r="A26" s="243"/>
      <c r="B26" s="248"/>
      <c r="C26" s="249"/>
      <c r="D26" s="249"/>
      <c r="E26" s="249"/>
      <c r="F26" s="250"/>
      <c r="G26" s="168" t="s">
        <v>42</v>
      </c>
      <c r="H26" s="116">
        <v>35.2</v>
      </c>
      <c r="I26" s="270"/>
      <c r="J26" s="272"/>
      <c r="K26" s="274"/>
    </row>
    <row r="27" spans="1:11" ht="18" customHeight="1">
      <c r="A27" s="242" t="s">
        <v>8</v>
      </c>
      <c r="B27" s="245" t="s">
        <v>49</v>
      </c>
      <c r="C27" s="246"/>
      <c r="D27" s="246"/>
      <c r="E27" s="246"/>
      <c r="F27" s="247"/>
      <c r="G27" s="167" t="s">
        <v>41</v>
      </c>
      <c r="H27" s="112">
        <v>27.4</v>
      </c>
      <c r="I27" s="269">
        <f>SUM(H27:H28)/2</f>
        <v>27.6</v>
      </c>
      <c r="J27" s="271">
        <v>1</v>
      </c>
      <c r="K27" s="273">
        <f>I27*J27</f>
        <v>27.6</v>
      </c>
    </row>
    <row r="28" spans="1:11" ht="18" customHeight="1" thickBot="1">
      <c r="A28" s="243"/>
      <c r="B28" s="248"/>
      <c r="C28" s="249"/>
      <c r="D28" s="249"/>
      <c r="E28" s="249"/>
      <c r="F28" s="250"/>
      <c r="G28" s="168" t="s">
        <v>42</v>
      </c>
      <c r="H28" s="116">
        <v>27.8</v>
      </c>
      <c r="I28" s="270"/>
      <c r="J28" s="272"/>
      <c r="K28" s="274"/>
    </row>
    <row r="29" spans="1:11" ht="18" customHeight="1">
      <c r="A29" s="242" t="s">
        <v>9</v>
      </c>
      <c r="B29" s="245" t="s">
        <v>50</v>
      </c>
      <c r="C29" s="246"/>
      <c r="D29" s="246"/>
      <c r="E29" s="246"/>
      <c r="F29" s="247"/>
      <c r="G29" s="167" t="s">
        <v>39</v>
      </c>
      <c r="H29" s="117">
        <v>16</v>
      </c>
      <c r="I29" s="170" t="s">
        <v>75</v>
      </c>
      <c r="J29" s="271">
        <v>1</v>
      </c>
      <c r="K29" s="273">
        <f>I30*J29</f>
        <v>33</v>
      </c>
    </row>
    <row r="30" spans="1:11" ht="18" customHeight="1" thickBot="1">
      <c r="A30" s="243"/>
      <c r="B30" s="248"/>
      <c r="C30" s="249"/>
      <c r="D30" s="249"/>
      <c r="E30" s="249"/>
      <c r="F30" s="250"/>
      <c r="G30" s="168" t="s">
        <v>40</v>
      </c>
      <c r="H30" s="119">
        <v>17</v>
      </c>
      <c r="I30" s="169">
        <f>SUM(H29:H30)</f>
        <v>33</v>
      </c>
      <c r="J30" s="272"/>
      <c r="K30" s="274"/>
    </row>
    <row r="31" spans="1:11" ht="18" customHeight="1">
      <c r="A31" s="242" t="s">
        <v>10</v>
      </c>
      <c r="B31" s="245" t="s">
        <v>51</v>
      </c>
      <c r="C31" s="246"/>
      <c r="D31" s="246"/>
      <c r="E31" s="246"/>
      <c r="F31" s="247"/>
      <c r="G31" s="167" t="s">
        <v>39</v>
      </c>
      <c r="H31" s="117">
        <v>14.7</v>
      </c>
      <c r="I31" s="170" t="s">
        <v>75</v>
      </c>
      <c r="J31" s="271">
        <v>1</v>
      </c>
      <c r="K31" s="273">
        <f>I32*J31</f>
        <v>29.4</v>
      </c>
    </row>
    <row r="32" spans="1:11" ht="18" customHeight="1" thickBot="1">
      <c r="A32" s="243"/>
      <c r="B32" s="248"/>
      <c r="C32" s="249"/>
      <c r="D32" s="249"/>
      <c r="E32" s="249"/>
      <c r="F32" s="250"/>
      <c r="G32" s="168" t="s">
        <v>40</v>
      </c>
      <c r="H32" s="119">
        <v>14.7</v>
      </c>
      <c r="I32" s="169">
        <f>SUM(H31:H32)</f>
        <v>29.4</v>
      </c>
      <c r="J32" s="272"/>
      <c r="K32" s="274"/>
    </row>
    <row r="33" spans="1:11" ht="18" customHeight="1">
      <c r="A33" s="242" t="s">
        <v>11</v>
      </c>
      <c r="B33" s="245" t="s">
        <v>52</v>
      </c>
      <c r="C33" s="246"/>
      <c r="D33" s="246"/>
      <c r="E33" s="246"/>
      <c r="F33" s="247"/>
      <c r="G33" s="167" t="s">
        <v>53</v>
      </c>
      <c r="H33" s="120">
        <v>8</v>
      </c>
      <c r="I33" s="170" t="s">
        <v>75</v>
      </c>
      <c r="J33" s="271">
        <v>1</v>
      </c>
      <c r="K33" s="273">
        <f>I34*J33</f>
        <v>17</v>
      </c>
    </row>
    <row r="34" spans="1:11" ht="18" customHeight="1" thickBot="1">
      <c r="A34" s="243"/>
      <c r="B34" s="248"/>
      <c r="C34" s="249"/>
      <c r="D34" s="249"/>
      <c r="E34" s="249"/>
      <c r="F34" s="250"/>
      <c r="G34" s="168" t="s">
        <v>54</v>
      </c>
      <c r="H34" s="121">
        <v>9</v>
      </c>
      <c r="I34" s="169">
        <f>SUM(H33:H34)</f>
        <v>17</v>
      </c>
      <c r="J34" s="272"/>
      <c r="K34" s="274"/>
    </row>
    <row r="35" spans="1:11" ht="27" customHeight="1">
      <c r="A35" s="242" t="s">
        <v>12</v>
      </c>
      <c r="B35" s="245" t="s">
        <v>56</v>
      </c>
      <c r="C35" s="246"/>
      <c r="D35" s="246"/>
      <c r="E35" s="246"/>
      <c r="F35" s="247"/>
      <c r="G35" s="171" t="s">
        <v>44</v>
      </c>
      <c r="H35" s="123">
        <v>8.05</v>
      </c>
      <c r="I35" s="172" t="s">
        <v>45</v>
      </c>
      <c r="J35" s="271">
        <v>2</v>
      </c>
      <c r="K35" s="273">
        <f>I36*J35</f>
        <v>14.700000000000001</v>
      </c>
    </row>
    <row r="36" spans="1:11" ht="27" customHeight="1" thickBot="1">
      <c r="A36" s="243"/>
      <c r="B36" s="248"/>
      <c r="C36" s="249"/>
      <c r="D36" s="249"/>
      <c r="E36" s="249"/>
      <c r="F36" s="250"/>
      <c r="G36" s="173" t="s">
        <v>43</v>
      </c>
      <c r="H36" s="119">
        <v>0.7</v>
      </c>
      <c r="I36" s="174">
        <f>SUM(H35-H36)</f>
        <v>7.3500000000000005</v>
      </c>
      <c r="J36" s="272"/>
      <c r="K36" s="274"/>
    </row>
    <row r="37" spans="1:11" ht="18" customHeight="1" thickBot="1">
      <c r="A37" s="275" t="s">
        <v>55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7"/>
    </row>
    <row r="38" spans="1:11" ht="18" customHeight="1" thickBot="1">
      <c r="A38" s="175" t="s">
        <v>13</v>
      </c>
      <c r="B38" s="238" t="s">
        <v>57</v>
      </c>
      <c r="C38" s="239"/>
      <c r="D38" s="240"/>
      <c r="E38" s="176" t="s">
        <v>76</v>
      </c>
      <c r="F38" s="128">
        <v>76</v>
      </c>
      <c r="G38" s="177"/>
      <c r="H38" s="178">
        <f>F38/I21</f>
        <v>0.6994937873907041</v>
      </c>
      <c r="I38" s="280" t="s">
        <v>66</v>
      </c>
      <c r="J38" s="281"/>
      <c r="K38" s="57">
        <f>IF(H38&lt;0.5995,0,IF(H38&lt;0.6995,1,IF(H38&lt;0.7995,2,3)))</f>
        <v>1</v>
      </c>
    </row>
    <row r="39" spans="1:12" ht="18" customHeight="1" thickBot="1">
      <c r="A39" s="175" t="s">
        <v>14</v>
      </c>
      <c r="B39" s="238" t="s">
        <v>58</v>
      </c>
      <c r="C39" s="239"/>
      <c r="D39" s="239"/>
      <c r="E39" s="239"/>
      <c r="F39" s="239"/>
      <c r="G39" s="239"/>
      <c r="H39" s="240"/>
      <c r="I39" s="280" t="s">
        <v>65</v>
      </c>
      <c r="J39" s="281"/>
      <c r="K39" s="131">
        <v>2</v>
      </c>
      <c r="L39" s="181">
        <f>IF(K39&lt;0,"záporná hodnota!",IF(K39&gt;2,"mimo rozsah!",""))</f>
      </c>
    </row>
    <row r="40" spans="1:12" ht="18" customHeight="1" thickBot="1">
      <c r="A40" s="175" t="s">
        <v>16</v>
      </c>
      <c r="B40" s="238" t="s">
        <v>59</v>
      </c>
      <c r="C40" s="239"/>
      <c r="D40" s="239"/>
      <c r="E40" s="239"/>
      <c r="F40" s="239"/>
      <c r="G40" s="239"/>
      <c r="H40" s="240"/>
      <c r="I40" s="280" t="s">
        <v>65</v>
      </c>
      <c r="J40" s="281"/>
      <c r="K40" s="132">
        <v>2</v>
      </c>
      <c r="L40" s="181">
        <f>IF(K40&lt;0,"záporná hodnota!",IF(K40&gt;2,"mimo rozsah!",""))</f>
      </c>
    </row>
    <row r="41" spans="1:12" ht="18" customHeight="1" thickBot="1">
      <c r="A41" s="175" t="s">
        <v>17</v>
      </c>
      <c r="B41" s="238" t="s">
        <v>60</v>
      </c>
      <c r="C41" s="239"/>
      <c r="D41" s="239"/>
      <c r="E41" s="239"/>
      <c r="F41" s="239"/>
      <c r="G41" s="239"/>
      <c r="H41" s="240"/>
      <c r="I41" s="280" t="s">
        <v>65</v>
      </c>
      <c r="J41" s="281"/>
      <c r="K41" s="132">
        <v>2</v>
      </c>
      <c r="L41" s="181">
        <f>IF(K41&lt;0,"záporná hodnota!",IF(K41&gt;2,"mimo rozsah!",""))</f>
      </c>
    </row>
    <row r="42" spans="1:12" ht="18" customHeight="1" thickBot="1">
      <c r="A42" s="175" t="s">
        <v>18</v>
      </c>
      <c r="B42" s="238" t="s">
        <v>61</v>
      </c>
      <c r="C42" s="239"/>
      <c r="D42" s="239"/>
      <c r="E42" s="239"/>
      <c r="F42" s="239"/>
      <c r="G42" s="239"/>
      <c r="H42" s="240"/>
      <c r="I42" s="280" t="s">
        <v>65</v>
      </c>
      <c r="J42" s="281"/>
      <c r="K42" s="132">
        <v>-2</v>
      </c>
      <c r="L42" s="181" t="str">
        <f>IF(K42&lt;0,"záporná hodnota!",IF(K42&gt;2,"mimo rozsah!",""))</f>
        <v>záporná hodnota!</v>
      </c>
    </row>
    <row r="43" spans="1:12" ht="18" customHeight="1" thickBot="1">
      <c r="A43" s="175" t="s">
        <v>19</v>
      </c>
      <c r="B43" s="238" t="s">
        <v>62</v>
      </c>
      <c r="C43" s="239"/>
      <c r="D43" s="239"/>
      <c r="E43" s="239"/>
      <c r="F43" s="239"/>
      <c r="G43" s="239"/>
      <c r="H43" s="240"/>
      <c r="I43" s="280" t="s">
        <v>67</v>
      </c>
      <c r="J43" s="281"/>
      <c r="K43" s="132">
        <v>9.5</v>
      </c>
      <c r="L43" s="181">
        <f>IF(K43&lt;0,"záporná hodnota!",IF(K43&gt;10,"mimo rozsah!",""))</f>
      </c>
    </row>
    <row r="44" spans="1:11" ht="21" customHeight="1" thickBot="1">
      <c r="A44" s="287" t="s">
        <v>63</v>
      </c>
      <c r="B44" s="288"/>
      <c r="C44" s="288"/>
      <c r="D44" s="288"/>
      <c r="E44" s="288"/>
      <c r="F44" s="288"/>
      <c r="G44" s="288"/>
      <c r="H44" s="288"/>
      <c r="I44" s="288"/>
      <c r="J44" s="289"/>
      <c r="K44" s="179">
        <f>SUM(K21:K43)</f>
        <v>208.5625</v>
      </c>
    </row>
    <row r="45" spans="1:12" ht="18" customHeight="1" thickBot="1">
      <c r="A45" s="166" t="s">
        <v>20</v>
      </c>
      <c r="B45" s="278" t="s">
        <v>64</v>
      </c>
      <c r="C45" s="279"/>
      <c r="D45" s="251" t="s">
        <v>69</v>
      </c>
      <c r="E45" s="252"/>
      <c r="F45" s="252"/>
      <c r="G45" s="252"/>
      <c r="H45" s="253"/>
      <c r="I45" s="285" t="s">
        <v>66</v>
      </c>
      <c r="J45" s="286"/>
      <c r="K45" s="134">
        <v>4</v>
      </c>
      <c r="L45" s="181" t="str">
        <f>IF(K45&lt;0,"záporná hodnota!",IF(K45&gt;3,"mimo rozsah!",""))</f>
        <v>mimo rozsah!</v>
      </c>
    </row>
    <row r="46" spans="1:11" ht="24" customHeight="1" thickBot="1" thickTop="1">
      <c r="A46" s="283" t="s">
        <v>68</v>
      </c>
      <c r="B46" s="284"/>
      <c r="C46" s="284"/>
      <c r="D46" s="284"/>
      <c r="E46" s="284"/>
      <c r="F46" s="284"/>
      <c r="G46" s="284"/>
      <c r="H46" s="284"/>
      <c r="I46" s="284"/>
      <c r="J46" s="284"/>
      <c r="K46" s="180">
        <f>K44-K45</f>
        <v>204.5625</v>
      </c>
    </row>
    <row r="47" spans="1:11" ht="12.75" customHeight="1" thickTop="1">
      <c r="A47" s="136"/>
      <c r="B47" s="139"/>
      <c r="C47" s="139"/>
      <c r="D47" s="139"/>
      <c r="E47" s="139"/>
      <c r="F47" s="139"/>
      <c r="G47" s="139"/>
      <c r="H47" s="139"/>
      <c r="I47" s="139"/>
      <c r="J47" s="139"/>
      <c r="K47" s="140"/>
    </row>
    <row r="48" spans="1:11" ht="12.75" customHeight="1">
      <c r="A48" s="136"/>
      <c r="B48" s="139"/>
      <c r="C48" s="139"/>
      <c r="D48" s="139"/>
      <c r="E48" s="139"/>
      <c r="F48" s="139"/>
      <c r="G48" s="139"/>
      <c r="H48" s="139"/>
      <c r="I48" s="139"/>
      <c r="J48" s="139"/>
      <c r="K48" s="140"/>
    </row>
    <row r="49" spans="1:11" ht="12.75" customHeight="1">
      <c r="A49" s="136"/>
      <c r="B49" s="139"/>
      <c r="C49" s="139"/>
      <c r="D49" s="139"/>
      <c r="E49" s="139"/>
      <c r="F49" s="139"/>
      <c r="G49" s="139"/>
      <c r="H49" s="139"/>
      <c r="I49" s="139"/>
      <c r="J49" s="139"/>
      <c r="K49" s="140"/>
    </row>
    <row r="50" spans="1:11" ht="12.75" customHeight="1">
      <c r="A50" s="136"/>
      <c r="B50" s="139"/>
      <c r="C50" s="139"/>
      <c r="D50" s="139"/>
      <c r="E50" s="139"/>
      <c r="F50" s="139"/>
      <c r="G50" s="139"/>
      <c r="H50" s="139"/>
      <c r="I50" s="139"/>
      <c r="J50" s="139"/>
      <c r="K50" s="140"/>
    </row>
    <row r="51" spans="1:11" ht="12.75" customHeight="1">
      <c r="A51" s="136"/>
      <c r="B51" s="139"/>
      <c r="C51" s="139"/>
      <c r="D51" s="139"/>
      <c r="E51" s="139"/>
      <c r="F51" s="139"/>
      <c r="G51" s="139"/>
      <c r="H51" s="139"/>
      <c r="I51" s="139"/>
      <c r="J51" s="139"/>
      <c r="K51" s="140"/>
    </row>
    <row r="52" spans="1:11" ht="12.75" customHeight="1">
      <c r="A52" s="136"/>
      <c r="B52" s="139"/>
      <c r="C52" s="139"/>
      <c r="D52" s="139"/>
      <c r="E52" s="139"/>
      <c r="F52" s="139"/>
      <c r="G52" s="139"/>
      <c r="H52" s="139"/>
      <c r="I52" s="139"/>
      <c r="J52" s="139"/>
      <c r="K52" s="140"/>
    </row>
    <row r="53" spans="1:11" ht="12.75" customHeight="1">
      <c r="A53" s="136"/>
      <c r="B53" s="139"/>
      <c r="C53" s="139"/>
      <c r="D53" s="139"/>
      <c r="E53" s="139"/>
      <c r="F53" s="139"/>
      <c r="G53" s="139"/>
      <c r="H53" s="139"/>
      <c r="I53" s="139"/>
      <c r="J53" s="139"/>
      <c r="K53" s="140"/>
    </row>
    <row r="54" spans="1:11" ht="12.75" customHeight="1">
      <c r="A54" s="136"/>
      <c r="B54" s="139"/>
      <c r="C54" s="139"/>
      <c r="D54" s="139"/>
      <c r="E54" s="139"/>
      <c r="F54" s="139"/>
      <c r="G54" s="139"/>
      <c r="H54" s="139"/>
      <c r="I54" s="139"/>
      <c r="J54" s="139"/>
      <c r="K54" s="140"/>
    </row>
    <row r="55" spans="1:11" ht="12.75" customHeight="1">
      <c r="A55" s="136"/>
      <c r="B55" s="139"/>
      <c r="C55" s="139"/>
      <c r="D55" s="139"/>
      <c r="E55" s="139"/>
      <c r="F55" s="139"/>
      <c r="G55" s="139"/>
      <c r="H55" s="139"/>
      <c r="I55" s="139"/>
      <c r="J55" s="139"/>
      <c r="K55" s="140"/>
    </row>
    <row r="56" spans="1:11" ht="18" customHeight="1">
      <c r="A56" s="241" t="s">
        <v>70</v>
      </c>
      <c r="B56" s="241"/>
      <c r="C56" s="241"/>
      <c r="D56" s="139"/>
      <c r="E56" s="139"/>
      <c r="F56" s="139"/>
      <c r="G56" s="139"/>
      <c r="H56" s="282"/>
      <c r="I56" s="282"/>
      <c r="J56" s="282"/>
      <c r="K56" s="282"/>
    </row>
    <row r="57" spans="1:11" ht="15" customHeight="1">
      <c r="A57" s="194" t="s">
        <v>15</v>
      </c>
      <c r="B57" s="194"/>
      <c r="C57" s="194"/>
      <c r="D57" s="141"/>
      <c r="E57" s="5"/>
      <c r="F57" s="5"/>
      <c r="G57" s="142"/>
      <c r="H57" s="194" t="s">
        <v>71</v>
      </c>
      <c r="I57" s="263"/>
      <c r="J57" s="263"/>
      <c r="K57" s="263"/>
    </row>
    <row r="58" spans="1:11" ht="12.75" customHeight="1">
      <c r="A58" s="5"/>
      <c r="B58" s="143"/>
      <c r="C58" s="143"/>
      <c r="D58" s="143"/>
      <c r="E58" s="5"/>
      <c r="F58" s="5"/>
      <c r="G58" s="8"/>
      <c r="H58" s="5"/>
      <c r="I58" s="5"/>
      <c r="J58" s="5"/>
      <c r="K58" s="5"/>
    </row>
    <row r="59" spans="1:11" ht="12.75" customHeight="1">
      <c r="A59" s="5"/>
      <c r="B59" s="143"/>
      <c r="C59" s="143"/>
      <c r="D59" s="143"/>
      <c r="E59" s="5"/>
      <c r="F59" s="5"/>
      <c r="G59" s="8"/>
      <c r="H59" s="5"/>
      <c r="I59" s="5"/>
      <c r="J59" s="5"/>
      <c r="K59" s="5"/>
    </row>
    <row r="60" spans="1:11" ht="12.75" customHeight="1">
      <c r="A60" s="5"/>
      <c r="B60" s="143"/>
      <c r="C60" s="143"/>
      <c r="D60" s="143"/>
      <c r="E60" s="5"/>
      <c r="F60" s="5"/>
      <c r="G60" s="8"/>
      <c r="H60" s="5"/>
      <c r="I60" s="5"/>
      <c r="J60" s="5"/>
      <c r="K60" s="5"/>
    </row>
    <row r="61" spans="1:11" ht="12.75" customHeight="1">
      <c r="A61" s="5"/>
      <c r="B61" s="143"/>
      <c r="C61" s="143"/>
      <c r="D61" s="143"/>
      <c r="E61" s="5"/>
      <c r="F61" s="5"/>
      <c r="G61" s="8"/>
      <c r="H61" s="5"/>
      <c r="I61" s="5"/>
      <c r="J61" s="5"/>
      <c r="K61" s="5"/>
    </row>
    <row r="62" spans="1:11" ht="12.75" customHeight="1">
      <c r="A62" s="5"/>
      <c r="B62" s="143"/>
      <c r="C62" s="143"/>
      <c r="D62" s="143"/>
      <c r="E62" s="5"/>
      <c r="F62" s="5"/>
      <c r="G62" s="8"/>
      <c r="H62" s="5"/>
      <c r="I62" s="5"/>
      <c r="J62" s="5"/>
      <c r="K62" s="5"/>
    </row>
    <row r="63" spans="1:11" ht="12.75" customHeight="1">
      <c r="A63" s="5"/>
      <c r="B63" s="143"/>
      <c r="C63" s="143"/>
      <c r="D63" s="143"/>
      <c r="E63" s="5"/>
      <c r="F63" s="5"/>
      <c r="G63" s="8"/>
      <c r="H63" s="5"/>
      <c r="I63" s="5"/>
      <c r="J63" s="5"/>
      <c r="K63" s="5"/>
    </row>
    <row r="64" spans="1:11" ht="12.75" customHeight="1">
      <c r="A64" s="72" t="s">
        <v>72</v>
      </c>
      <c r="B64" s="142"/>
      <c r="C64" s="142"/>
      <c r="D64" s="5"/>
      <c r="E64" s="5"/>
      <c r="F64" s="5"/>
      <c r="G64" s="5"/>
      <c r="H64" s="142"/>
      <c r="I64" s="142"/>
      <c r="J64" s="142"/>
      <c r="K64" s="5"/>
    </row>
    <row r="65" spans="1:11" ht="12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2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2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2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2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2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</sheetData>
  <sheetProtection sheet="1" objects="1" scenarios="1"/>
  <mergeCells count="74">
    <mergeCell ref="A57:C57"/>
    <mergeCell ref="H56:K56"/>
    <mergeCell ref="H57:K57"/>
    <mergeCell ref="K33:K34"/>
    <mergeCell ref="J35:J36"/>
    <mergeCell ref="B38:D38"/>
    <mergeCell ref="B39:H39"/>
    <mergeCell ref="A46:J46"/>
    <mergeCell ref="I45:J45"/>
    <mergeCell ref="A44:J44"/>
    <mergeCell ref="J31:J32"/>
    <mergeCell ref="I42:J42"/>
    <mergeCell ref="K35:K36"/>
    <mergeCell ref="I38:J38"/>
    <mergeCell ref="I39:J39"/>
    <mergeCell ref="I40:J40"/>
    <mergeCell ref="J33:J34"/>
    <mergeCell ref="B41:H41"/>
    <mergeCell ref="B42:H42"/>
    <mergeCell ref="B43:H43"/>
    <mergeCell ref="B45:C45"/>
    <mergeCell ref="I41:J41"/>
    <mergeCell ref="I43:J43"/>
    <mergeCell ref="I25:I26"/>
    <mergeCell ref="J25:J26"/>
    <mergeCell ref="K25:K26"/>
    <mergeCell ref="A37:K37"/>
    <mergeCell ref="I27:I28"/>
    <mergeCell ref="J27:J28"/>
    <mergeCell ref="K27:K28"/>
    <mergeCell ref="K29:K30"/>
    <mergeCell ref="K31:K32"/>
    <mergeCell ref="J29:J30"/>
    <mergeCell ref="I21:I22"/>
    <mergeCell ref="J21:J22"/>
    <mergeCell ref="K21:K22"/>
    <mergeCell ref="I23:I24"/>
    <mergeCell ref="J23:J24"/>
    <mergeCell ref="K23:K24"/>
    <mergeCell ref="A25:A26"/>
    <mergeCell ref="A35:A36"/>
    <mergeCell ref="B21:F22"/>
    <mergeCell ref="B23:F24"/>
    <mergeCell ref="B25:F26"/>
    <mergeCell ref="B27:F28"/>
    <mergeCell ref="B29:F30"/>
    <mergeCell ref="B31:F32"/>
    <mergeCell ref="B33:F34"/>
    <mergeCell ref="A27:A28"/>
    <mergeCell ref="C11:G11"/>
    <mergeCell ref="A13:B13"/>
    <mergeCell ref="C13:H13"/>
    <mergeCell ref="A15:B15"/>
    <mergeCell ref="C15:H15"/>
    <mergeCell ref="A17:B17"/>
    <mergeCell ref="C17:H17"/>
    <mergeCell ref="K6:K7"/>
    <mergeCell ref="C7:G7"/>
    <mergeCell ref="A9:B9"/>
    <mergeCell ref="C9:G9"/>
    <mergeCell ref="A1:K1"/>
    <mergeCell ref="A2:K2"/>
    <mergeCell ref="A5:B5"/>
    <mergeCell ref="C5:G5"/>
    <mergeCell ref="B40:H40"/>
    <mergeCell ref="A56:C56"/>
    <mergeCell ref="A29:A30"/>
    <mergeCell ref="A31:A32"/>
    <mergeCell ref="A33:A34"/>
    <mergeCell ref="A19:D19"/>
    <mergeCell ref="A21:A22"/>
    <mergeCell ref="A23:A24"/>
    <mergeCell ref="B35:F36"/>
    <mergeCell ref="D45:H45"/>
  </mergeCells>
  <printOptions horizontalCentered="1"/>
  <pageMargins left="0.7874015748031497" right="0.3937007874015748" top="0.3937007874015748" bottom="0.3937007874015748" header="0.1968503937007874" footer="0.1968503937007874"/>
  <pageSetup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2.75"/>
  <cols>
    <col min="2" max="2" width="19.75390625" style="0" customWidth="1"/>
    <col min="3" max="3" width="11.125" style="0" customWidth="1"/>
    <col min="4" max="4" width="1.875" style="0" customWidth="1"/>
    <col min="5" max="5" width="8.625" style="0" customWidth="1"/>
    <col min="7" max="7" width="17.75390625" style="0" customWidth="1"/>
    <col min="8" max="8" width="10.75390625" style="0" customWidth="1"/>
    <col min="9" max="9" width="9.875" style="0" customWidth="1"/>
    <col min="10" max="10" width="10.00390625" style="0" customWidth="1"/>
    <col min="11" max="11" width="13.875" style="0" customWidth="1"/>
    <col min="12" max="12" width="6.25390625" style="0" customWidth="1"/>
    <col min="13" max="13" width="5.875" style="0" customWidth="1"/>
  </cols>
  <sheetData>
    <row r="1" spans="1:11" ht="24.75" customHeight="1">
      <c r="A1" s="332" t="s">
        <v>21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1" ht="21.75" customHeight="1">
      <c r="A2" s="333" t="s">
        <v>36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1" ht="15" customHeight="1">
      <c r="A3" s="94"/>
      <c r="B3" s="94"/>
      <c r="C3" s="94"/>
      <c r="D3" s="94"/>
      <c r="E3" s="94"/>
      <c r="F3" s="94"/>
      <c r="G3" s="94"/>
      <c r="H3" s="94"/>
      <c r="I3" s="95"/>
      <c r="J3" s="95"/>
      <c r="K3" s="95"/>
    </row>
    <row r="4" spans="1:11" ht="15" customHeight="1" thickBot="1">
      <c r="A4" s="96"/>
      <c r="B4" s="96"/>
      <c r="C4" s="96"/>
      <c r="D4" s="96"/>
      <c r="E4" s="96"/>
      <c r="F4" s="96"/>
      <c r="G4" s="97"/>
      <c r="H4" s="96"/>
      <c r="I4" s="73"/>
      <c r="J4" s="73"/>
      <c r="K4" s="73"/>
    </row>
    <row r="5" spans="1:11" ht="27" customHeight="1">
      <c r="A5" s="321" t="s">
        <v>22</v>
      </c>
      <c r="B5" s="321"/>
      <c r="C5" s="325"/>
      <c r="D5" s="326"/>
      <c r="E5" s="326"/>
      <c r="F5" s="326"/>
      <c r="G5" s="326"/>
      <c r="H5" s="74"/>
      <c r="I5" s="74"/>
      <c r="J5" s="74"/>
      <c r="K5" s="99" t="s">
        <v>23</v>
      </c>
    </row>
    <row r="6" spans="1:11" ht="20.25" customHeight="1">
      <c r="A6" s="73"/>
      <c r="B6" s="73"/>
      <c r="C6" s="73"/>
      <c r="D6" s="73"/>
      <c r="E6" s="73"/>
      <c r="F6" s="73"/>
      <c r="G6" s="75"/>
      <c r="H6" s="73"/>
      <c r="I6" s="73"/>
      <c r="J6" s="73"/>
      <c r="K6" s="334"/>
    </row>
    <row r="7" spans="1:11" ht="21.75" customHeight="1" thickBot="1">
      <c r="A7" s="98" t="s">
        <v>0</v>
      </c>
      <c r="B7" s="76"/>
      <c r="C7" s="325"/>
      <c r="D7" s="326"/>
      <c r="E7" s="326"/>
      <c r="F7" s="326"/>
      <c r="G7" s="326"/>
      <c r="H7" s="74"/>
      <c r="I7" s="77"/>
      <c r="J7" s="77"/>
      <c r="K7" s="335"/>
    </row>
    <row r="8" spans="1:11" ht="1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3" ht="17.25" customHeight="1">
      <c r="A9" s="321" t="s">
        <v>1</v>
      </c>
      <c r="B9" s="321"/>
      <c r="C9" s="325"/>
      <c r="D9" s="325"/>
      <c r="E9" s="325"/>
      <c r="F9" s="325"/>
      <c r="G9" s="326"/>
      <c r="H9" s="74"/>
      <c r="I9" s="78"/>
      <c r="J9" s="78"/>
      <c r="K9" s="79"/>
      <c r="M9" s="2"/>
    </row>
    <row r="10" spans="1:11" ht="1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80"/>
    </row>
    <row r="11" spans="1:11" ht="17.25" customHeight="1">
      <c r="A11" s="98" t="s">
        <v>27</v>
      </c>
      <c r="B11" s="98"/>
      <c r="C11" s="325"/>
      <c r="D11" s="326"/>
      <c r="E11" s="326"/>
      <c r="F11" s="326"/>
      <c r="G11" s="326"/>
      <c r="H11" s="74"/>
      <c r="I11" s="81"/>
      <c r="J11" s="82"/>
      <c r="K11" s="81"/>
    </row>
    <row r="12" spans="1:11" ht="15" customHeight="1">
      <c r="A12" s="73"/>
      <c r="B12" s="73"/>
      <c r="C12" s="73"/>
      <c r="D12" s="73"/>
      <c r="E12" s="100"/>
      <c r="F12" s="100"/>
      <c r="G12" s="100"/>
      <c r="H12" s="73"/>
      <c r="I12" s="83"/>
      <c r="J12" s="84"/>
      <c r="K12" s="73"/>
    </row>
    <row r="13" spans="1:13" ht="20.25" customHeight="1">
      <c r="A13" s="321" t="s">
        <v>29</v>
      </c>
      <c r="B13" s="321"/>
      <c r="C13" s="327"/>
      <c r="D13" s="327"/>
      <c r="E13" s="327"/>
      <c r="F13" s="327"/>
      <c r="G13" s="328"/>
      <c r="H13" s="328"/>
      <c r="I13" s="85"/>
      <c r="J13" s="86"/>
      <c r="K13" s="74"/>
      <c r="L13" s="1"/>
      <c r="M13" s="1"/>
    </row>
    <row r="14" spans="1:11" ht="15" customHeight="1">
      <c r="A14" s="101"/>
      <c r="B14" s="101"/>
      <c r="C14" s="101"/>
      <c r="D14" s="101"/>
      <c r="E14" s="101"/>
      <c r="F14" s="102"/>
      <c r="G14" s="102"/>
      <c r="H14" s="101"/>
      <c r="I14" s="83"/>
      <c r="J14" s="84"/>
      <c r="K14" s="73"/>
    </row>
    <row r="15" spans="1:11" ht="15.75" customHeight="1">
      <c r="A15" s="321" t="s">
        <v>31</v>
      </c>
      <c r="B15" s="329"/>
      <c r="C15" s="330"/>
      <c r="D15" s="330"/>
      <c r="E15" s="330"/>
      <c r="F15" s="330"/>
      <c r="G15" s="331"/>
      <c r="H15" s="331"/>
      <c r="I15" s="87"/>
      <c r="J15" s="88"/>
      <c r="K15" s="88"/>
    </row>
    <row r="16" spans="1:11" ht="15" customHeight="1">
      <c r="A16" s="73"/>
      <c r="B16" s="89"/>
      <c r="C16" s="89"/>
      <c r="D16" s="89"/>
      <c r="E16" s="89"/>
      <c r="F16" s="89"/>
      <c r="G16" s="103"/>
      <c r="H16" s="73"/>
      <c r="I16" s="83"/>
      <c r="J16" s="73"/>
      <c r="K16" s="73"/>
    </row>
    <row r="17" spans="1:11" ht="17.25" customHeight="1">
      <c r="A17" s="321" t="s">
        <v>33</v>
      </c>
      <c r="B17" s="321"/>
      <c r="C17" s="322"/>
      <c r="D17" s="323"/>
      <c r="E17" s="323"/>
      <c r="F17" s="324"/>
      <c r="G17" s="324"/>
      <c r="H17" s="324"/>
      <c r="I17" s="85"/>
      <c r="J17" s="74"/>
      <c r="K17" s="74"/>
    </row>
    <row r="18" spans="1:11" ht="15" customHeight="1">
      <c r="A18" s="73"/>
      <c r="B18" s="73"/>
      <c r="C18" s="73"/>
      <c r="D18" s="73"/>
      <c r="E18" s="73"/>
      <c r="F18" s="73"/>
      <c r="G18" s="73"/>
      <c r="H18" s="73"/>
      <c r="I18" s="83"/>
      <c r="J18" s="90"/>
      <c r="K18" s="91"/>
    </row>
    <row r="19" spans="1:11" ht="17.25" customHeight="1" thickBot="1">
      <c r="A19" s="337" t="s">
        <v>37</v>
      </c>
      <c r="B19" s="337"/>
      <c r="C19" s="337"/>
      <c r="D19" s="337"/>
      <c r="E19" s="104"/>
      <c r="F19" s="98" t="s">
        <v>74</v>
      </c>
      <c r="G19" s="92"/>
      <c r="H19" s="73"/>
      <c r="I19" s="105" t="s">
        <v>34</v>
      </c>
      <c r="J19" s="104"/>
      <c r="K19" s="93" t="s">
        <v>35</v>
      </c>
    </row>
    <row r="20" spans="1:11" ht="32.25" customHeight="1" thickBot="1">
      <c r="A20" s="96"/>
      <c r="B20" s="96"/>
      <c r="C20" s="96"/>
      <c r="D20" s="96"/>
      <c r="E20" s="96"/>
      <c r="F20" s="96"/>
      <c r="G20" s="96"/>
      <c r="H20" s="106" t="s">
        <v>38</v>
      </c>
      <c r="I20" s="107" t="s">
        <v>2</v>
      </c>
      <c r="J20" s="108" t="s">
        <v>3</v>
      </c>
      <c r="K20" s="109" t="s">
        <v>4</v>
      </c>
    </row>
    <row r="21" spans="1:11" ht="18" customHeight="1">
      <c r="A21" s="306" t="s">
        <v>5</v>
      </c>
      <c r="B21" s="313" t="s">
        <v>46</v>
      </c>
      <c r="C21" s="314"/>
      <c r="D21" s="314"/>
      <c r="E21" s="314"/>
      <c r="F21" s="315"/>
      <c r="G21" s="111" t="s">
        <v>39</v>
      </c>
      <c r="H21" s="112"/>
      <c r="I21" s="304"/>
      <c r="J21" s="292">
        <v>0.5</v>
      </c>
      <c r="K21" s="290"/>
    </row>
    <row r="22" spans="1:11" ht="18" customHeight="1" thickBot="1">
      <c r="A22" s="307"/>
      <c r="B22" s="316"/>
      <c r="C22" s="317"/>
      <c r="D22" s="317"/>
      <c r="E22" s="317"/>
      <c r="F22" s="318"/>
      <c r="G22" s="113" t="s">
        <v>40</v>
      </c>
      <c r="H22" s="114"/>
      <c r="I22" s="305"/>
      <c r="J22" s="293"/>
      <c r="K22" s="291"/>
    </row>
    <row r="23" spans="1:11" ht="18" customHeight="1">
      <c r="A23" s="306" t="s">
        <v>6</v>
      </c>
      <c r="B23" s="313" t="s">
        <v>47</v>
      </c>
      <c r="C23" s="314"/>
      <c r="D23" s="314"/>
      <c r="E23" s="314"/>
      <c r="F23" s="315"/>
      <c r="G23" s="111" t="s">
        <v>41</v>
      </c>
      <c r="H23" s="112"/>
      <c r="I23" s="304"/>
      <c r="J23" s="292">
        <v>0.25</v>
      </c>
      <c r="K23" s="290"/>
    </row>
    <row r="24" spans="1:11" ht="18" customHeight="1" thickBot="1">
      <c r="A24" s="307"/>
      <c r="B24" s="316"/>
      <c r="C24" s="317"/>
      <c r="D24" s="317"/>
      <c r="E24" s="317"/>
      <c r="F24" s="318"/>
      <c r="G24" s="113" t="s">
        <v>42</v>
      </c>
      <c r="H24" s="114"/>
      <c r="I24" s="305"/>
      <c r="J24" s="293"/>
      <c r="K24" s="291"/>
    </row>
    <row r="25" spans="1:11" ht="18" customHeight="1">
      <c r="A25" s="306" t="s">
        <v>7</v>
      </c>
      <c r="B25" s="313" t="s">
        <v>48</v>
      </c>
      <c r="C25" s="314"/>
      <c r="D25" s="314"/>
      <c r="E25" s="314"/>
      <c r="F25" s="315"/>
      <c r="G25" s="111" t="s">
        <v>41</v>
      </c>
      <c r="H25" s="112"/>
      <c r="I25" s="304"/>
      <c r="J25" s="292">
        <v>0.25</v>
      </c>
      <c r="K25" s="290"/>
    </row>
    <row r="26" spans="1:11" ht="18" customHeight="1" thickBot="1">
      <c r="A26" s="307"/>
      <c r="B26" s="316"/>
      <c r="C26" s="317"/>
      <c r="D26" s="317"/>
      <c r="E26" s="317"/>
      <c r="F26" s="318"/>
      <c r="G26" s="113" t="s">
        <v>42</v>
      </c>
      <c r="H26" s="116"/>
      <c r="I26" s="305"/>
      <c r="J26" s="293"/>
      <c r="K26" s="291"/>
    </row>
    <row r="27" spans="1:11" ht="18" customHeight="1">
      <c r="A27" s="306" t="s">
        <v>8</v>
      </c>
      <c r="B27" s="313" t="s">
        <v>49</v>
      </c>
      <c r="C27" s="314"/>
      <c r="D27" s="314"/>
      <c r="E27" s="314"/>
      <c r="F27" s="315"/>
      <c r="G27" s="111" t="s">
        <v>41</v>
      </c>
      <c r="H27" s="112"/>
      <c r="I27" s="304"/>
      <c r="J27" s="292">
        <v>1</v>
      </c>
      <c r="K27" s="290"/>
    </row>
    <row r="28" spans="1:11" ht="18" customHeight="1" thickBot="1">
      <c r="A28" s="307"/>
      <c r="B28" s="316"/>
      <c r="C28" s="317"/>
      <c r="D28" s="317"/>
      <c r="E28" s="317"/>
      <c r="F28" s="318"/>
      <c r="G28" s="113" t="s">
        <v>42</v>
      </c>
      <c r="H28" s="116"/>
      <c r="I28" s="305"/>
      <c r="J28" s="293"/>
      <c r="K28" s="291"/>
    </row>
    <row r="29" spans="1:11" ht="18" customHeight="1">
      <c r="A29" s="306" t="s">
        <v>9</v>
      </c>
      <c r="B29" s="313" t="s">
        <v>50</v>
      </c>
      <c r="C29" s="314"/>
      <c r="D29" s="314"/>
      <c r="E29" s="314"/>
      <c r="F29" s="315"/>
      <c r="G29" s="111" t="s">
        <v>39</v>
      </c>
      <c r="H29" s="117"/>
      <c r="I29" s="118" t="s">
        <v>75</v>
      </c>
      <c r="J29" s="292">
        <v>1</v>
      </c>
      <c r="K29" s="290"/>
    </row>
    <row r="30" spans="1:11" ht="18" customHeight="1" thickBot="1">
      <c r="A30" s="307"/>
      <c r="B30" s="316"/>
      <c r="C30" s="317"/>
      <c r="D30" s="317"/>
      <c r="E30" s="317"/>
      <c r="F30" s="318"/>
      <c r="G30" s="113" t="s">
        <v>40</v>
      </c>
      <c r="H30" s="119"/>
      <c r="I30" s="115"/>
      <c r="J30" s="293"/>
      <c r="K30" s="291"/>
    </row>
    <row r="31" spans="1:11" ht="18" customHeight="1">
      <c r="A31" s="306" t="s">
        <v>10</v>
      </c>
      <c r="B31" s="313" t="s">
        <v>51</v>
      </c>
      <c r="C31" s="314"/>
      <c r="D31" s="314"/>
      <c r="E31" s="314"/>
      <c r="F31" s="315"/>
      <c r="G31" s="111" t="s">
        <v>39</v>
      </c>
      <c r="H31" s="117"/>
      <c r="I31" s="118" t="s">
        <v>75</v>
      </c>
      <c r="J31" s="292">
        <v>1</v>
      </c>
      <c r="K31" s="290"/>
    </row>
    <row r="32" spans="1:11" ht="18" customHeight="1" thickBot="1">
      <c r="A32" s="307"/>
      <c r="B32" s="316"/>
      <c r="C32" s="317"/>
      <c r="D32" s="317"/>
      <c r="E32" s="317"/>
      <c r="F32" s="318"/>
      <c r="G32" s="113" t="s">
        <v>40</v>
      </c>
      <c r="H32" s="119"/>
      <c r="I32" s="115"/>
      <c r="J32" s="293"/>
      <c r="K32" s="291"/>
    </row>
    <row r="33" spans="1:11" ht="18" customHeight="1">
      <c r="A33" s="306" t="s">
        <v>11</v>
      </c>
      <c r="B33" s="313" t="s">
        <v>52</v>
      </c>
      <c r="C33" s="314"/>
      <c r="D33" s="314"/>
      <c r="E33" s="314"/>
      <c r="F33" s="315"/>
      <c r="G33" s="111" t="s">
        <v>53</v>
      </c>
      <c r="H33" s="120"/>
      <c r="I33" s="118" t="s">
        <v>75</v>
      </c>
      <c r="J33" s="292">
        <v>1</v>
      </c>
      <c r="K33" s="290"/>
    </row>
    <row r="34" spans="1:11" ht="18" customHeight="1" thickBot="1">
      <c r="A34" s="307"/>
      <c r="B34" s="316"/>
      <c r="C34" s="317"/>
      <c r="D34" s="317"/>
      <c r="E34" s="317"/>
      <c r="F34" s="318"/>
      <c r="G34" s="113" t="s">
        <v>54</v>
      </c>
      <c r="H34" s="121"/>
      <c r="I34" s="115"/>
      <c r="J34" s="293"/>
      <c r="K34" s="291"/>
    </row>
    <row r="35" spans="1:11" ht="27" customHeight="1">
      <c r="A35" s="306" t="s">
        <v>12</v>
      </c>
      <c r="B35" s="313" t="s">
        <v>56</v>
      </c>
      <c r="C35" s="314"/>
      <c r="D35" s="314"/>
      <c r="E35" s="314"/>
      <c r="F35" s="315"/>
      <c r="G35" s="122" t="s">
        <v>44</v>
      </c>
      <c r="H35" s="123"/>
      <c r="I35" s="124" t="s">
        <v>45</v>
      </c>
      <c r="J35" s="292">
        <v>2</v>
      </c>
      <c r="K35" s="290"/>
    </row>
    <row r="36" spans="1:11" ht="27" customHeight="1" thickBot="1">
      <c r="A36" s="307"/>
      <c r="B36" s="316"/>
      <c r="C36" s="317"/>
      <c r="D36" s="317"/>
      <c r="E36" s="317"/>
      <c r="F36" s="318"/>
      <c r="G36" s="125" t="s">
        <v>43</v>
      </c>
      <c r="H36" s="119"/>
      <c r="I36" s="147"/>
      <c r="J36" s="293"/>
      <c r="K36" s="291"/>
    </row>
    <row r="37" spans="1:11" ht="18" customHeight="1" thickBot="1">
      <c r="A37" s="301" t="s">
        <v>55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3"/>
    </row>
    <row r="38" spans="1:11" ht="18" customHeight="1" thickBot="1">
      <c r="A38" s="126" t="s">
        <v>13</v>
      </c>
      <c r="B38" s="294" t="s">
        <v>57</v>
      </c>
      <c r="C38" s="295"/>
      <c r="D38" s="296"/>
      <c r="E38" s="127" t="s">
        <v>76</v>
      </c>
      <c r="F38" s="128"/>
      <c r="G38" s="129"/>
      <c r="H38" s="149" t="s">
        <v>77</v>
      </c>
      <c r="I38" s="299" t="s">
        <v>66</v>
      </c>
      <c r="J38" s="300"/>
      <c r="K38" s="130"/>
    </row>
    <row r="39" spans="1:11" ht="18" customHeight="1" thickBot="1">
      <c r="A39" s="126" t="s">
        <v>14</v>
      </c>
      <c r="B39" s="294" t="s">
        <v>58</v>
      </c>
      <c r="C39" s="295"/>
      <c r="D39" s="295"/>
      <c r="E39" s="295"/>
      <c r="F39" s="295"/>
      <c r="G39" s="295"/>
      <c r="H39" s="296"/>
      <c r="I39" s="299" t="s">
        <v>65</v>
      </c>
      <c r="J39" s="300"/>
      <c r="K39" s="131"/>
    </row>
    <row r="40" spans="1:11" ht="18" customHeight="1" thickBot="1">
      <c r="A40" s="126" t="s">
        <v>16</v>
      </c>
      <c r="B40" s="294" t="s">
        <v>59</v>
      </c>
      <c r="C40" s="295"/>
      <c r="D40" s="295"/>
      <c r="E40" s="295"/>
      <c r="F40" s="295"/>
      <c r="G40" s="295"/>
      <c r="H40" s="296"/>
      <c r="I40" s="299" t="s">
        <v>65</v>
      </c>
      <c r="J40" s="300"/>
      <c r="K40" s="132"/>
    </row>
    <row r="41" spans="1:11" ht="18" customHeight="1" thickBot="1">
      <c r="A41" s="126" t="s">
        <v>17</v>
      </c>
      <c r="B41" s="294" t="s">
        <v>60</v>
      </c>
      <c r="C41" s="295"/>
      <c r="D41" s="295"/>
      <c r="E41" s="295"/>
      <c r="F41" s="295"/>
      <c r="G41" s="295"/>
      <c r="H41" s="296"/>
      <c r="I41" s="299" t="s">
        <v>65</v>
      </c>
      <c r="J41" s="300"/>
      <c r="K41" s="132"/>
    </row>
    <row r="42" spans="1:11" ht="18" customHeight="1" thickBot="1">
      <c r="A42" s="126" t="s">
        <v>18</v>
      </c>
      <c r="B42" s="294" t="s">
        <v>61</v>
      </c>
      <c r="C42" s="295"/>
      <c r="D42" s="295"/>
      <c r="E42" s="295"/>
      <c r="F42" s="295"/>
      <c r="G42" s="295"/>
      <c r="H42" s="296"/>
      <c r="I42" s="299" t="s">
        <v>65</v>
      </c>
      <c r="J42" s="300"/>
      <c r="K42" s="132"/>
    </row>
    <row r="43" spans="1:11" ht="18" customHeight="1" thickBot="1">
      <c r="A43" s="126" t="s">
        <v>19</v>
      </c>
      <c r="B43" s="294" t="s">
        <v>62</v>
      </c>
      <c r="C43" s="295"/>
      <c r="D43" s="295"/>
      <c r="E43" s="295"/>
      <c r="F43" s="295"/>
      <c r="G43" s="295"/>
      <c r="H43" s="296"/>
      <c r="I43" s="299" t="s">
        <v>67</v>
      </c>
      <c r="J43" s="300"/>
      <c r="K43" s="132"/>
    </row>
    <row r="44" spans="1:11" ht="21" customHeight="1" thickBot="1">
      <c r="A44" s="310" t="s">
        <v>63</v>
      </c>
      <c r="B44" s="311"/>
      <c r="C44" s="311"/>
      <c r="D44" s="311"/>
      <c r="E44" s="311"/>
      <c r="F44" s="311"/>
      <c r="G44" s="311"/>
      <c r="H44" s="311"/>
      <c r="I44" s="311"/>
      <c r="J44" s="312"/>
      <c r="K44" s="133"/>
    </row>
    <row r="45" spans="1:11" ht="18" customHeight="1" thickBot="1">
      <c r="A45" s="110" t="s">
        <v>20</v>
      </c>
      <c r="B45" s="319" t="s">
        <v>64</v>
      </c>
      <c r="C45" s="320"/>
      <c r="D45" s="251"/>
      <c r="E45" s="252"/>
      <c r="F45" s="252"/>
      <c r="G45" s="252"/>
      <c r="H45" s="253"/>
      <c r="I45" s="308" t="s">
        <v>66</v>
      </c>
      <c r="J45" s="309"/>
      <c r="K45" s="134"/>
    </row>
    <row r="46" spans="1:11" ht="24" customHeight="1" thickBot="1" thickTop="1">
      <c r="A46" s="297" t="s">
        <v>68</v>
      </c>
      <c r="B46" s="298"/>
      <c r="C46" s="298"/>
      <c r="D46" s="298"/>
      <c r="E46" s="298"/>
      <c r="F46" s="298"/>
      <c r="G46" s="298"/>
      <c r="H46" s="298"/>
      <c r="I46" s="298"/>
      <c r="J46" s="298"/>
      <c r="K46" s="135"/>
    </row>
    <row r="47" spans="1:11" ht="12.75" customHeight="1" thickTop="1">
      <c r="A47" s="136"/>
      <c r="B47" s="137"/>
      <c r="C47" s="137"/>
      <c r="D47" s="137"/>
      <c r="E47" s="137"/>
      <c r="F47" s="137"/>
      <c r="G47" s="137"/>
      <c r="H47" s="137"/>
      <c r="I47" s="137"/>
      <c r="J47" s="137"/>
      <c r="K47" s="138"/>
    </row>
    <row r="48" spans="1:11" ht="12.75" customHeight="1">
      <c r="A48" s="136"/>
      <c r="B48" s="139"/>
      <c r="C48" s="139"/>
      <c r="D48" s="139"/>
      <c r="E48" s="139"/>
      <c r="F48" s="139"/>
      <c r="G48" s="139"/>
      <c r="H48" s="139"/>
      <c r="I48" s="139"/>
      <c r="J48" s="139"/>
      <c r="K48" s="140"/>
    </row>
    <row r="49" spans="1:11" ht="12.75" customHeight="1">
      <c r="A49" s="136"/>
      <c r="B49" s="139"/>
      <c r="C49" s="139"/>
      <c r="D49" s="139"/>
      <c r="E49" s="139"/>
      <c r="F49" s="139"/>
      <c r="G49" s="139"/>
      <c r="H49" s="139"/>
      <c r="I49" s="139"/>
      <c r="J49" s="139"/>
      <c r="K49" s="140"/>
    </row>
    <row r="50" spans="1:11" ht="12.75" customHeight="1">
      <c r="A50" s="136"/>
      <c r="B50" s="139"/>
      <c r="C50" s="139"/>
      <c r="D50" s="139"/>
      <c r="E50" s="139"/>
      <c r="F50" s="139"/>
      <c r="G50" s="139"/>
      <c r="H50" s="139"/>
      <c r="I50" s="139"/>
      <c r="J50" s="139"/>
      <c r="K50" s="140"/>
    </row>
    <row r="51" spans="1:11" ht="12.75" customHeight="1">
      <c r="A51" s="136"/>
      <c r="B51" s="139"/>
      <c r="C51" s="139"/>
      <c r="D51" s="139"/>
      <c r="E51" s="139"/>
      <c r="F51" s="139"/>
      <c r="G51" s="139"/>
      <c r="H51" s="139"/>
      <c r="I51" s="139"/>
      <c r="J51" s="139"/>
      <c r="K51" s="140"/>
    </row>
    <row r="52" spans="1:11" ht="12.75" customHeight="1">
      <c r="A52" s="136"/>
      <c r="B52" s="139"/>
      <c r="C52" s="139"/>
      <c r="D52" s="139"/>
      <c r="E52" s="139"/>
      <c r="F52" s="139"/>
      <c r="G52" s="139"/>
      <c r="H52" s="139"/>
      <c r="I52" s="139"/>
      <c r="J52" s="139"/>
      <c r="K52" s="140"/>
    </row>
    <row r="53" spans="1:11" ht="12.75" customHeight="1">
      <c r="A53" s="136"/>
      <c r="B53" s="139"/>
      <c r="C53" s="139"/>
      <c r="D53" s="139"/>
      <c r="E53" s="139"/>
      <c r="F53" s="139"/>
      <c r="G53" s="139"/>
      <c r="H53" s="139"/>
      <c r="I53" s="139"/>
      <c r="J53" s="139"/>
      <c r="K53" s="140"/>
    </row>
    <row r="54" spans="1:11" ht="12.75" customHeight="1">
      <c r="A54" s="136"/>
      <c r="B54" s="139"/>
      <c r="C54" s="139"/>
      <c r="D54" s="139"/>
      <c r="E54" s="139"/>
      <c r="F54" s="139"/>
      <c r="G54" s="139"/>
      <c r="H54" s="139"/>
      <c r="I54" s="139"/>
      <c r="J54" s="139"/>
      <c r="K54" s="140"/>
    </row>
    <row r="55" spans="1:11" ht="12.75" customHeight="1">
      <c r="A55" s="136"/>
      <c r="B55" s="139"/>
      <c r="C55" s="139"/>
      <c r="D55" s="139"/>
      <c r="E55" s="139"/>
      <c r="F55" s="139"/>
      <c r="G55" s="139"/>
      <c r="H55" s="139"/>
      <c r="I55" s="139"/>
      <c r="J55" s="139"/>
      <c r="K55" s="140"/>
    </row>
    <row r="56" spans="1:11" ht="18" customHeight="1">
      <c r="A56" s="336"/>
      <c r="B56" s="336"/>
      <c r="C56" s="336"/>
      <c r="D56" s="139"/>
      <c r="E56" s="139"/>
      <c r="F56" s="139"/>
      <c r="G56" s="139"/>
      <c r="H56" s="282"/>
      <c r="I56" s="282"/>
      <c r="J56" s="282"/>
      <c r="K56" s="282"/>
    </row>
    <row r="57" spans="1:11" ht="15" customHeight="1">
      <c r="A57" s="194" t="s">
        <v>15</v>
      </c>
      <c r="B57" s="194"/>
      <c r="C57" s="194"/>
      <c r="D57" s="141"/>
      <c r="E57" s="5"/>
      <c r="F57" s="5"/>
      <c r="G57" s="142"/>
      <c r="H57" s="194" t="s">
        <v>71</v>
      </c>
      <c r="I57" s="263"/>
      <c r="J57" s="263"/>
      <c r="K57" s="263"/>
    </row>
    <row r="58" spans="1:11" ht="12.75" customHeight="1">
      <c r="A58" s="5"/>
      <c r="B58" s="143"/>
      <c r="C58" s="143"/>
      <c r="D58" s="143"/>
      <c r="E58" s="5"/>
      <c r="F58" s="5"/>
      <c r="G58" s="8"/>
      <c r="H58" s="5"/>
      <c r="I58" s="5"/>
      <c r="J58" s="5"/>
      <c r="K58" s="5"/>
    </row>
    <row r="59" spans="1:11" ht="12.75" customHeight="1">
      <c r="A59" s="5"/>
      <c r="B59" s="143"/>
      <c r="C59" s="143"/>
      <c r="D59" s="143"/>
      <c r="E59" s="5"/>
      <c r="F59" s="5"/>
      <c r="G59" s="8"/>
      <c r="H59" s="5"/>
      <c r="I59" s="5"/>
      <c r="J59" s="5"/>
      <c r="K59" s="5"/>
    </row>
    <row r="60" spans="1:11" ht="12.75" customHeight="1">
      <c r="A60" s="5"/>
      <c r="B60" s="143"/>
      <c r="C60" s="143"/>
      <c r="D60" s="143"/>
      <c r="E60" s="5"/>
      <c r="F60" s="5"/>
      <c r="G60" s="8"/>
      <c r="H60" s="5"/>
      <c r="I60" s="5"/>
      <c r="J60" s="5"/>
      <c r="K60" s="5"/>
    </row>
    <row r="61" spans="1:11" ht="12.75" customHeight="1">
      <c r="A61" s="5"/>
      <c r="B61" s="143"/>
      <c r="C61" s="143"/>
      <c r="D61" s="143"/>
      <c r="E61" s="5"/>
      <c r="F61" s="5"/>
      <c r="G61" s="8"/>
      <c r="H61" s="5"/>
      <c r="I61" s="5"/>
      <c r="J61" s="5"/>
      <c r="K61" s="5"/>
    </row>
    <row r="62" spans="1:11" ht="12.75" customHeight="1">
      <c r="A62" s="5"/>
      <c r="B62" s="143"/>
      <c r="C62" s="143"/>
      <c r="D62" s="143"/>
      <c r="E62" s="5"/>
      <c r="F62" s="5"/>
      <c r="G62" s="8"/>
      <c r="H62" s="5"/>
      <c r="I62" s="5"/>
      <c r="J62" s="5"/>
      <c r="K62" s="5"/>
    </row>
    <row r="63" spans="1:11" ht="12.75" customHeight="1">
      <c r="A63" s="5"/>
      <c r="B63" s="143"/>
      <c r="C63" s="143"/>
      <c r="D63" s="143"/>
      <c r="E63" s="5"/>
      <c r="F63" s="5"/>
      <c r="G63" s="8"/>
      <c r="H63" s="5"/>
      <c r="I63" s="5"/>
      <c r="J63" s="5"/>
      <c r="K63" s="5"/>
    </row>
    <row r="64" spans="1:11" ht="12.75" customHeight="1">
      <c r="A64" s="72" t="s">
        <v>72</v>
      </c>
      <c r="B64" s="142"/>
      <c r="C64" s="142"/>
      <c r="D64" s="5"/>
      <c r="E64" s="5"/>
      <c r="F64" s="5"/>
      <c r="G64" s="5"/>
      <c r="H64" s="142"/>
      <c r="I64" s="142"/>
      <c r="J64" s="142"/>
      <c r="K64" s="5"/>
    </row>
    <row r="65" spans="1:11" ht="12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2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2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2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2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2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</sheetData>
  <sheetProtection sheet="1" objects="1" scenarios="1"/>
  <mergeCells count="74">
    <mergeCell ref="A56:C56"/>
    <mergeCell ref="A29:A30"/>
    <mergeCell ref="A31:A32"/>
    <mergeCell ref="A33:A34"/>
    <mergeCell ref="A19:D19"/>
    <mergeCell ref="A21:A22"/>
    <mergeCell ref="A23:A24"/>
    <mergeCell ref="B35:F36"/>
    <mergeCell ref="B31:F32"/>
    <mergeCell ref="A1:K1"/>
    <mergeCell ref="A2:K2"/>
    <mergeCell ref="A5:B5"/>
    <mergeCell ref="C5:G5"/>
    <mergeCell ref="K6:K7"/>
    <mergeCell ref="C7:G7"/>
    <mergeCell ref="A9:B9"/>
    <mergeCell ref="C9:G9"/>
    <mergeCell ref="C11:G11"/>
    <mergeCell ref="A13:B13"/>
    <mergeCell ref="C13:H13"/>
    <mergeCell ref="A15:B15"/>
    <mergeCell ref="C15:H15"/>
    <mergeCell ref="A17:B17"/>
    <mergeCell ref="C17:H17"/>
    <mergeCell ref="K25:K26"/>
    <mergeCell ref="A25:A26"/>
    <mergeCell ref="A35:A36"/>
    <mergeCell ref="B21:F22"/>
    <mergeCell ref="B23:F24"/>
    <mergeCell ref="B25:F26"/>
    <mergeCell ref="B27:F28"/>
    <mergeCell ref="B29:F30"/>
    <mergeCell ref="I21:I22"/>
    <mergeCell ref="J21:J22"/>
    <mergeCell ref="K21:K22"/>
    <mergeCell ref="I23:I24"/>
    <mergeCell ref="J23:J24"/>
    <mergeCell ref="K23:K24"/>
    <mergeCell ref="I45:J45"/>
    <mergeCell ref="A44:J44"/>
    <mergeCell ref="B41:H41"/>
    <mergeCell ref="B42:H42"/>
    <mergeCell ref="B43:H43"/>
    <mergeCell ref="B33:F34"/>
    <mergeCell ref="D45:H45"/>
    <mergeCell ref="B40:H40"/>
    <mergeCell ref="I39:J39"/>
    <mergeCell ref="B45:C45"/>
    <mergeCell ref="J25:J26"/>
    <mergeCell ref="A37:K37"/>
    <mergeCell ref="I27:I28"/>
    <mergeCell ref="J27:J28"/>
    <mergeCell ref="K27:K28"/>
    <mergeCell ref="A27:A28"/>
    <mergeCell ref="I25:I26"/>
    <mergeCell ref="K29:K30"/>
    <mergeCell ref="K31:K32"/>
    <mergeCell ref="J29:J30"/>
    <mergeCell ref="J31:J32"/>
    <mergeCell ref="I43:J43"/>
    <mergeCell ref="J33:J34"/>
    <mergeCell ref="I42:J42"/>
    <mergeCell ref="I40:J40"/>
    <mergeCell ref="I38:J38"/>
    <mergeCell ref="A57:C57"/>
    <mergeCell ref="H56:K56"/>
    <mergeCell ref="H57:K57"/>
    <mergeCell ref="K33:K34"/>
    <mergeCell ref="J35:J36"/>
    <mergeCell ref="B38:D38"/>
    <mergeCell ref="B39:H39"/>
    <mergeCell ref="A46:J46"/>
    <mergeCell ref="I41:J41"/>
    <mergeCell ref="K35:K36"/>
  </mergeCells>
  <printOptions horizontalCentered="1"/>
  <pageMargins left="0.7874015748031497" right="0.3937007874015748" top="0.3937007874015748" bottom="0.3937007874015748" header="0.1968503937007874" footer="0.1968503937007874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 SR, š.p., OZ Levice</dc:creator>
  <cp:keywords/>
  <dc:description/>
  <cp:lastModifiedBy>Pavel.Kohut</cp:lastModifiedBy>
  <cp:lastPrinted>2013-02-14T13:12:04Z</cp:lastPrinted>
  <dcterms:created xsi:type="dcterms:W3CDTF">2003-02-23T10:56:38Z</dcterms:created>
  <dcterms:modified xsi:type="dcterms:W3CDTF">2016-09-07T09:05:38Z</dcterms:modified>
  <cp:category/>
  <cp:version/>
  <cp:contentType/>
  <cp:contentStatus/>
</cp:coreProperties>
</file>